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0" windowWidth="12120" windowHeight="8190" activeTab="0"/>
  </bookViews>
  <sheets>
    <sheet name="Matrice TUNISIE" sheetId="1" r:id="rId1"/>
  </sheets>
  <definedNames>
    <definedName name="_xlnm._FilterDatabase" localSheetId="0" hidden="1">'Matrice TUNISIE'!$B$1:$R$226</definedName>
    <definedName name="_xlnm.Print_Area" localSheetId="0">'Matrice TUNISIE'!$A$1:$R$30</definedName>
    <definedName name="_xlnm.Print_Titles" localSheetId="0">'Matrice TUNISIE'!$1:$1</definedName>
    <definedName name="Z_044CF8E9_592F_4758_A3AB_FE862389F02E_.wvu.FilterData" localSheetId="0" hidden="1">'Matrice TUNISIE'!$B$1:$R$33</definedName>
    <definedName name="Z_044CF8E9_592F_4758_A3AB_FE862389F02E_.wvu.PrintArea" localSheetId="0" hidden="1">'Matrice TUNISIE'!$A$1:$R$30</definedName>
    <definedName name="Z_044CF8E9_592F_4758_A3AB_FE862389F02E_.wvu.PrintTitles" localSheetId="0" hidden="1">'Matrice TUNISIE'!$1:$1</definedName>
    <definedName name="Z_0922394E_1577_462D_8B80_8299C0EFEB20_.wvu.FilterData" localSheetId="0" hidden="1">'Matrice TUNISIE'!$B$1:$R$33</definedName>
    <definedName name="Z_0922394E_1577_462D_8B80_8299C0EFEB20_.wvu.PrintArea" localSheetId="0" hidden="1">'Matrice TUNISIE'!$A$2:$R$30</definedName>
    <definedName name="Z_0922394E_1577_462D_8B80_8299C0EFEB20_.wvu.PrintTitles" localSheetId="0" hidden="1">'Matrice TUNISIE'!$1:$1</definedName>
    <definedName name="Z_5E1A3537_C1EB_4D2F_8B0E_8AE04E022822_.wvu.FilterData" localSheetId="0" hidden="1">'Matrice TUNISIE'!$B$1:$R$33</definedName>
    <definedName name="Z_5E1A3537_C1EB_4D2F_8B0E_8AE04E022822_.wvu.PrintArea" localSheetId="0" hidden="1">'Matrice TUNISIE'!$A$2:$R$30</definedName>
    <definedName name="Z_5E1A3537_C1EB_4D2F_8B0E_8AE04E022822_.wvu.PrintTitles" localSheetId="0" hidden="1">'Matrice TUNISIE'!$1:$1</definedName>
    <definedName name="Z_92A58F4A_7D4D_4F8D_9758_112B6BA70E08_.wvu.FilterData" localSheetId="0" hidden="1">'Matrice TUNISIE'!$B$1:$R$33</definedName>
    <definedName name="Z_92A58F4A_7D4D_4F8D_9758_112B6BA70E08_.wvu.PrintArea" localSheetId="0" hidden="1">'Matrice TUNISIE'!$A$1:$R$30</definedName>
    <definedName name="Z_92A58F4A_7D4D_4F8D_9758_112B6BA70E08_.wvu.PrintTitles" localSheetId="0" hidden="1">'Matrice TUNISIE'!$1:$1</definedName>
    <definedName name="Z_9873E5D5_D1DE_45D8_8056_7C5903C5DD90_.wvu.FilterData" localSheetId="0" hidden="1">'Matrice TUNISIE'!$B$1:$R$33</definedName>
    <definedName name="Z_9873E5D5_D1DE_45D8_8056_7C5903C5DD90_.wvu.PrintArea" localSheetId="0" hidden="1">'Matrice TUNISIE'!$A$1:$R$30</definedName>
    <definedName name="Z_9873E5D5_D1DE_45D8_8056_7C5903C5DD90_.wvu.PrintTitles" localSheetId="0" hidden="1">'Matrice TUNISIE'!$1:$1</definedName>
    <definedName name="Z_CA690BA1_C4D3_41A5_8C92_3E48CEBA279E_.wvu.FilterData" localSheetId="0" hidden="1">'Matrice TUNISIE'!$B$1:$R$33</definedName>
    <definedName name="Z_CA690BA1_C4D3_41A5_8C92_3E48CEBA279E_.wvu.PrintArea" localSheetId="0" hidden="1">'Matrice TUNISIE'!$A$2:$R$30</definedName>
    <definedName name="Z_CA690BA1_C4D3_41A5_8C92_3E48CEBA279E_.wvu.PrintTitles" localSheetId="0" hidden="1">'Matrice TUNISIE'!$1:$1</definedName>
    <definedName name="Z_D6860C56_BC03_4299_80CC_8FA138919EB7_.wvu.FilterData" localSheetId="0" hidden="1">'Matrice TUNISIE'!$B$1:$R$33</definedName>
    <definedName name="Z_D6860C56_BC03_4299_80CC_8FA138919EB7_.wvu.PrintArea" localSheetId="0" hidden="1">'Matrice TUNISIE'!$A$1:$R$30</definedName>
    <definedName name="Z_D6860C56_BC03_4299_80CC_8FA138919EB7_.wvu.PrintTitles" localSheetId="0" hidden="1">'Matrice TUNISIE'!$1:$1</definedName>
  </definedNames>
  <calcPr fullCalcOnLoad="1"/>
</workbook>
</file>

<file path=xl/comments1.xml><?xml version="1.0" encoding="utf-8"?>
<comments xmlns="http://schemas.openxmlformats.org/spreadsheetml/2006/main">
  <authors>
    <author>....</author>
  </authors>
  <commentList>
    <comment ref="N1" authorId="0">
      <text>
        <r>
          <rPr>
            <b/>
            <sz val="8"/>
            <rFont val="Tahoma"/>
            <family val="2"/>
          </rPr>
          <t>Appui budgétaire
Assistance technique
Infrastructures
Investissement
...</t>
        </r>
      </text>
    </comment>
    <comment ref="M1" authorId="0">
      <text>
        <r>
          <rPr>
            <b/>
            <sz val="8"/>
            <rFont val="Tahoma"/>
            <family val="2"/>
          </rPr>
          <t xml:space="preserve">Prêt
Don
</t>
        </r>
      </text>
    </comment>
    <comment ref="K1" authorId="0">
      <text>
        <r>
          <rPr>
            <sz val="8"/>
            <rFont val="Tahoma"/>
            <family val="2"/>
          </rPr>
          <t xml:space="preserve">AFD
AfDB
EC
KfW
WB
...
</t>
        </r>
      </text>
    </comment>
    <comment ref="J1" authorId="0">
      <text>
        <r>
          <rPr>
            <sz val="8"/>
            <rFont val="Tahoma"/>
            <family val="2"/>
          </rPr>
          <t>PREVISION
ETUDE
EN COURS
TERMINÉ</t>
        </r>
      </text>
    </comment>
  </commentList>
</comments>
</file>

<file path=xl/sharedStrings.xml><?xml version="1.0" encoding="utf-8"?>
<sst xmlns="http://schemas.openxmlformats.org/spreadsheetml/2006/main" count="1631" uniqueCount="666">
  <si>
    <t>GIRE – Fonds de Mise à Niveau des Systèmes d’eau en milieu rural</t>
  </si>
  <si>
    <t>GIRE – Surélévation du barrage Bou Heurtma</t>
  </si>
  <si>
    <t>GIRE – Modernisation du canal Medjerda – Cap Bon</t>
  </si>
  <si>
    <t>GIRE – Surélévation du barrage Bou Heurtma et Modernisation du canal Medjerda – Cap Bon</t>
  </si>
  <si>
    <t>GIRE – Transfert d’eau du nord au centre de la Tunisie</t>
  </si>
  <si>
    <t>GIRE</t>
  </si>
  <si>
    <t>Programme de stockage de l’eau et de la protection contre les inondations (Barrage Rarai, Barrage Sidi Saad, Protection contre les inondations Medjerda Zone U1)</t>
  </si>
  <si>
    <t>GIRE – Développement agricole et rural autour des lacs collinaires</t>
  </si>
  <si>
    <t>Extension/ réhabilitation au niveau de 19 stations d'épuration et 130 stations de pompage</t>
  </si>
  <si>
    <t>Belgique</t>
  </si>
  <si>
    <t>Adaptation de la gestion en eau du bassin versant de la Medjerda aux défis des changement climatiques</t>
  </si>
  <si>
    <t>Délégation Wallonie-Bruxelles / saelens.walbru@gnet.tn</t>
  </si>
  <si>
    <t>Mise en place d'une plateforme multi-acteurs pour le soutien à la gouvernance de la ressource en eau sur le bassin versant de la Medjerda</t>
  </si>
  <si>
    <t>Amélioration des eaux usées traitées et des boues d'épuration en agriculture</t>
  </si>
  <si>
    <t xml:space="preserve">Suisse </t>
  </si>
  <si>
    <t>Réhabilitation et promotion de la pêche artisanale: La pêcherie fixe à Djerba</t>
  </si>
  <si>
    <t>Réabilitation  la pêche artisanale respectueuse de l'environnement  (pratique en voie d'extinction)</t>
  </si>
  <si>
    <t>Souhaib.khayati@eda.admin.ch</t>
  </si>
  <si>
    <t>île de Djerba</t>
  </si>
  <si>
    <t>Association pour la Sauvegarde de l'île de Djerba</t>
  </si>
  <si>
    <t>DCI</t>
  </si>
  <si>
    <t>Elaboration dd'un plan communal de gestion des déchets solides à la municipalité de Ben Guerdane</t>
  </si>
  <si>
    <t>Promotion d'une approche décentralisée de la gestion des déchets, amélioration des conditions socio-économiques</t>
  </si>
  <si>
    <t>Medenine</t>
  </si>
  <si>
    <t>Municipalité de Ben Guerdane</t>
  </si>
  <si>
    <t xml:space="preserve"> 4 secteurs cibles (hôtelier, textile et cuir, traitement de surface et agro-alimentaire). Il vise, à la fois, une mise à niveau des entreprises dans la gestion de leurs ressources grâce à un diagnostic de leur métabolisme industriel et l’établissement de plans d’action, un transfert de savoir-faire environnemental auprès d’experts nationaux et la mise sur pied de nouvelles formations génératrices d’emplois verts. Une base de données environnementales pour de futurs écolabels, unique au Maghreb, sera aussi développée.</t>
  </si>
  <si>
    <t>karima.kefi@eda.admin.ch</t>
  </si>
  <si>
    <t>Station d’épuration (STEP) à Thala et Fériana</t>
  </si>
  <si>
    <t>Le projet consiste en la construction de deux stations d’épuration des eaux usées à Feriana et à Thala, deux villes qui ne disposent actuellement pas de traitement des eaux usées adéquat. Une majeure partie des habitants de ces villes sera connectée aux réseaux d'assainissement (extension et réhaabilition).</t>
  </si>
  <si>
    <t>CRDA Kasserine</t>
  </si>
  <si>
    <t>MARHP</t>
  </si>
  <si>
    <t>IRESA/ ONG</t>
  </si>
  <si>
    <t xml:space="preserve">Développement Urbain Durable, Sousse et villes secondaires </t>
  </si>
  <si>
    <t>Favoriser la mise en place des projets choisis et validés par l'ensemble des parties prenantes de la ville de Sousse.  Le projet prévoit d'intervenir via 4 composantes: Appui pour l'approche intégrée et le planning, étude et préparation des projets (mobilité urbaine ou énergies renouvelables), mise en oeuvre des projets et réplication dans une ou des villes secondaires.</t>
  </si>
  <si>
    <t>Municipalité de Sousse</t>
  </si>
  <si>
    <t>BEI 74 m EUR ; AFD : 45 m EUR ; UE : 10 m EUR</t>
  </si>
  <si>
    <t>Pays / Organisme</t>
  </si>
  <si>
    <t>Titre du projet</t>
  </si>
  <si>
    <t>Date Fin</t>
  </si>
  <si>
    <t>Phase</t>
  </si>
  <si>
    <t>Agence chef de file</t>
  </si>
  <si>
    <t>Agence (s) partenaire  (s)</t>
  </si>
  <si>
    <t>Engagement en EUR</t>
  </si>
  <si>
    <t>Canal d'acheminement des fonds</t>
  </si>
  <si>
    <t>Source d'information</t>
  </si>
  <si>
    <t>En cours</t>
  </si>
  <si>
    <t>GIZ</t>
  </si>
  <si>
    <t>Type de financement</t>
  </si>
  <si>
    <t>Objet principal du financement</t>
  </si>
  <si>
    <t>Investissement</t>
  </si>
  <si>
    <t>Fonds de Dépollution Industrielle (FODEP) III</t>
  </si>
  <si>
    <t>Fonds de Dépollution Industrielle (FODEP) I</t>
  </si>
  <si>
    <t>Mesure de formation et de perfectionnement</t>
  </si>
  <si>
    <t>Mesure d’accompagnement</t>
  </si>
  <si>
    <t>Décharge contrôlée – déchets ménagers</t>
  </si>
  <si>
    <t>Prêt composé</t>
  </si>
  <si>
    <t>Décharge contrôlée II (Grand Tunis)</t>
  </si>
  <si>
    <t>Décharge contrôlée II – déchets ménagers</t>
  </si>
  <si>
    <t>Centre de traitement de déchets dangereux</t>
  </si>
  <si>
    <t>Déchets dangereux II</t>
  </si>
  <si>
    <t>Assainissement 4 villes (Mateur, El Alia, Ras Jebel, Raf Raf)</t>
  </si>
  <si>
    <t>Assainissement Sousse, Kairouan, Nefza</t>
  </si>
  <si>
    <t>Assainissement Sousse II</t>
  </si>
  <si>
    <t>Assainissement petites et moyennes villes II</t>
  </si>
  <si>
    <t>Réhabilitation et extension des stations d’épuration et de pompage (STEP) I + II</t>
  </si>
  <si>
    <t>Exploitation d’installations de digestion anaérobie (I+II)</t>
  </si>
  <si>
    <t>Alimentation en eau potable - villages dispersés</t>
  </si>
  <si>
    <t>Programme national d’amélioration de la qualité d’eau potable dans le Sud Tunisien</t>
  </si>
  <si>
    <t>Modernisation des Périmètres Publics Irrigués de la Basse Vallée de la Medjerda (PISEAU)</t>
  </si>
  <si>
    <t>Mesure dans le cadre du Projet d'investissement dans le secteur de l'eau (PISEAU)</t>
  </si>
  <si>
    <t>Allemagne</t>
  </si>
  <si>
    <t>Prêt bonifié</t>
  </si>
  <si>
    <t xml:space="preserve">Prêt </t>
  </si>
  <si>
    <t>Suisse</t>
  </si>
  <si>
    <t>ONAS</t>
  </si>
  <si>
    <t>Tunis</t>
  </si>
  <si>
    <r>
      <t>Alimentation en eau potable - villages dispersés</t>
    </r>
    <r>
      <rPr>
        <sz val="8"/>
        <rFont val="Arial"/>
        <family val="2"/>
      </rPr>
      <t xml:space="preserve"> IV</t>
    </r>
  </si>
  <si>
    <t>Tatjana Bruns &lt;tatjana.bruns@kfw.de&gt;</t>
  </si>
  <si>
    <t>AFD</t>
  </si>
  <si>
    <t>#</t>
  </si>
  <si>
    <t>Don</t>
  </si>
  <si>
    <t>KfW</t>
  </si>
  <si>
    <t>Contact</t>
  </si>
  <si>
    <t>www.gwp.org/wacdep</t>
  </si>
  <si>
    <t>Point Focal Tunisie : DGRE</t>
  </si>
  <si>
    <t xml:space="preserve">WACDEP (Water, Climate and Development Programme in Africa) </t>
  </si>
  <si>
    <t>Union europeenne</t>
  </si>
  <si>
    <t>National</t>
  </si>
  <si>
    <t xml:space="preserve">Commission européenne </t>
  </si>
  <si>
    <t>Appui budgetaire + Assistance technique</t>
  </si>
  <si>
    <t>MIFIN, MINAGRI</t>
  </si>
  <si>
    <t>Intégrer la sécurité en eau et la résilience climatique dans processus de planification du développement</t>
  </si>
  <si>
    <t>PanAfricain : Tunisie + SASS</t>
  </si>
  <si>
    <t>Autriche (acquis) DANIDA &amp; DFID (negociation)</t>
  </si>
  <si>
    <t>Denis Pommier
denis.pommier@eeas.europa.eeu</t>
  </si>
  <si>
    <t>Programme Environnement-Energie (PEE)</t>
  </si>
  <si>
    <t>Soutien des politiques nationales en matière de protection de l’environnement et de maitrise de l’énergie</t>
  </si>
  <si>
    <t>Commission européenne</t>
  </si>
  <si>
    <t>Projet multi composantes</t>
  </si>
  <si>
    <t>M.Env, ANME, ANPE,CITET, UAP.</t>
  </si>
  <si>
    <t xml:space="preserve">Appui institutionnel au Ministère de l'Environnement et ses structures sous-tutelle dans le domaine de la protection de l’environnement et du développement durable </t>
  </si>
  <si>
    <t>Révision de la législation environnementale, diagnostic et renforcement institutionnel</t>
  </si>
  <si>
    <t>FR</t>
  </si>
  <si>
    <t>Etats membres UE : FR, FI, ND</t>
  </si>
  <si>
    <t>Jumelage, P3A</t>
  </si>
  <si>
    <t>Régional</t>
  </si>
  <si>
    <t>PNUE</t>
  </si>
  <si>
    <t>Renforcement institutionnel, investissement</t>
  </si>
  <si>
    <t>Subvention</t>
  </si>
  <si>
    <t>Assistance technique</t>
  </si>
  <si>
    <t>Bureau d’études</t>
  </si>
  <si>
    <t>BEI</t>
  </si>
  <si>
    <t>ANGED</t>
  </si>
  <si>
    <t>Mise à niveau environnementale des usines du Groupe Chimique Tunisien</t>
  </si>
  <si>
    <t>Skhira, M’dhilla, Gabès, Port de Sfax</t>
  </si>
  <si>
    <t>Prêt + Don</t>
  </si>
  <si>
    <t>Investissement, études</t>
  </si>
  <si>
    <t>GCT</t>
  </si>
  <si>
    <t>SWITCH-MED</t>
  </si>
  <si>
    <t>Promotion de modes de consommation et de production plus durables en Méditerranée</t>
  </si>
  <si>
    <t>PNUE, ONUDI</t>
  </si>
  <si>
    <t xml:space="preserve">Commission européenne, BERD </t>
  </si>
  <si>
    <t>Investissement, renforcement institutionnel</t>
  </si>
  <si>
    <t xml:space="preserve">http://www.mehsip-ppif.eu/ </t>
  </si>
  <si>
    <t xml:space="preserve"> </t>
  </si>
  <si>
    <t>Renforcement des capacités</t>
  </si>
  <si>
    <t>Agence européenne de l’environnement</t>
  </si>
  <si>
    <t>AEE</t>
  </si>
  <si>
    <t>PNUD</t>
  </si>
  <si>
    <t>ONAS IV</t>
  </si>
  <si>
    <t xml:space="preserve">Lucile Dumas l.dumas@eib.org </t>
  </si>
  <si>
    <t>Grand Tunis, intérieur du pays</t>
  </si>
  <si>
    <t>Investissement, assistance technique, études</t>
  </si>
  <si>
    <t>Prêt</t>
  </si>
  <si>
    <t>SONEDE</t>
  </si>
  <si>
    <t>Clima South</t>
  </si>
  <si>
    <t>Renforcement des capacités en matière d’adaptation et d'atténuation aux changements climatiques</t>
  </si>
  <si>
    <t xml:space="preserve">http://enpi-info.eu/mainmed.php?id=442&amp;id_type=10 </t>
  </si>
  <si>
    <t>Etude d'assainissement hydrique des zones industrielles en Tunisie</t>
  </si>
  <si>
    <t>Etude de faisabilité dans 9 zones industrielles</t>
  </si>
  <si>
    <t>ZI de Sfax, Enfidha, Ksar Hellal – Moknine, Feja, Bizerte, Medjez el Bab, Bouargoub, Grombalia, Solimane, Bir Kassa, Borj Ghorbel, Utique</t>
  </si>
  <si>
    <t>Etude</t>
  </si>
  <si>
    <t>Extension et réhabilitation du réseau public d’assainissement</t>
  </si>
  <si>
    <t>AFD, Commission européenne</t>
  </si>
  <si>
    <t xml:space="preserve">Assainissement 4 villes </t>
  </si>
  <si>
    <t>Mateur, El Alia, Ras Jebel, Raf Raf)</t>
  </si>
  <si>
    <t xml:space="preserve">Assainissement </t>
  </si>
  <si>
    <t>Sousse, Kairouan, Nefza</t>
  </si>
  <si>
    <t>Sousse</t>
  </si>
  <si>
    <t>Désalinisation, l’eau potable dans le sud-est de la Tunisie (KFW prêt)</t>
  </si>
  <si>
    <t>Phase II</t>
  </si>
  <si>
    <t>Sud-Est</t>
  </si>
  <si>
    <t>Sud</t>
  </si>
  <si>
    <t>Modernisation des périmètres publics irrigués de la basse vallée de la Medjerda (PISEAU)</t>
  </si>
  <si>
    <t>Vallée de la Medjerda</t>
  </si>
  <si>
    <t>Mesure dans le cadre du projet d'investissement dans le secteur de l'eau (PISEAU)</t>
  </si>
  <si>
    <t>ANPE</t>
  </si>
  <si>
    <t>ANGeD</t>
  </si>
  <si>
    <t>Programme pour l’Environnement (PPE)</t>
  </si>
  <si>
    <t>Anticipation des risques environnementaux et réduction de la pollution, décentralisation des compétences y compris dans la gestion communale des déchets, technologie environnementale, communication environnementale, EES</t>
  </si>
  <si>
    <t>ME/CITET</t>
  </si>
  <si>
    <t>ReCapZI</t>
  </si>
  <si>
    <t>Renforcement des Capacités de la gestion durable des Zones industrielles</t>
  </si>
  <si>
    <t>Agence Foncière Industrielle / Ministère de l'Industrie</t>
  </si>
  <si>
    <t>Mise en œuvre de la Convention cadre des Nations Unies sur les changements climatiques (CCNUCC)</t>
  </si>
  <si>
    <t>Mise en œuvre d’actions d’atténuation (Mécanismes de Développement Propres, Mesures d’Atténuation Adaptées au contexte National) et d’adaptation (mécanismes de gouvernance des ressources naturelles, technologies innovantes) et gestion des connaissances sur le changement climatique</t>
  </si>
  <si>
    <t>ME, OSS</t>
  </si>
  <si>
    <t>Promotion des énergies renouvelables et de l’efficacité énergétique</t>
  </si>
  <si>
    <t>ANME</t>
  </si>
  <si>
    <t>Valorisation des boues résiduaires dans l’agriculture (Phase I)</t>
  </si>
  <si>
    <t>ME/MA/ONAS</t>
  </si>
  <si>
    <t>Réseau des entreprises et fédérations maghrébines pour l’environnement</t>
  </si>
  <si>
    <t>Adaptation au changement climatique des conditions cadres de la politique forestière dans la région MENA</t>
  </si>
  <si>
    <t>SweepNet</t>
  </si>
  <si>
    <t>Réseau régional pour une gestion intégrée des déchets dans la région MENA</t>
  </si>
  <si>
    <t>Appui à la société civile</t>
  </si>
  <si>
    <t>Fondation Friedrich Ebert Tunis</t>
  </si>
  <si>
    <t>France</t>
  </si>
  <si>
    <t>Programme d'Investissement Sectoriel Eau - Phase II</t>
  </si>
  <si>
    <t>BAD, BM</t>
  </si>
  <si>
    <t xml:space="preserve">Financement cadre de gestion des bassins versants </t>
  </si>
  <si>
    <t xml:space="preserve">Mise à niveau des circuits de distribution des produits agricoles et de la pêche </t>
  </si>
  <si>
    <t>DGCPL</t>
  </si>
  <si>
    <t xml:space="preserve">Programme National de Requalification Urbaine </t>
  </si>
  <si>
    <t xml:space="preserve">Troisième programme de réhabilitation des quartiers populaires ou anciens </t>
  </si>
  <si>
    <t xml:space="preserve">Quatrième programme de mise à niveau des entreprises (PME) </t>
  </si>
  <si>
    <t>Min. d’Industrie</t>
  </si>
  <si>
    <t>Ligne de crédit environnementale interbancaire et non souveraine</t>
  </si>
  <si>
    <t>ANME, ANPE</t>
  </si>
  <si>
    <t xml:space="preserve">Aires Protégées Marines et côtières </t>
  </si>
  <si>
    <t>FFEM</t>
  </si>
  <si>
    <t>APAL</t>
  </si>
  <si>
    <t>Réalisation du réseau d’observation de la qualité de l’air</t>
  </si>
  <si>
    <t>Gestion et amélioration du Parc National Chambi</t>
  </si>
  <si>
    <t>Parc National Chambi</t>
  </si>
  <si>
    <t>Efficacité énergétique dans la construction</t>
  </si>
  <si>
    <t>Développement de l'agro écologie - semis direct sous couverture végétale</t>
  </si>
  <si>
    <t>INGC; ESAK; APAL</t>
  </si>
  <si>
    <t>Protection du Golfe de Tunis (PASMED)</t>
  </si>
  <si>
    <t>Golfe de Tunis</t>
  </si>
  <si>
    <t>DGQV, CITET</t>
  </si>
  <si>
    <t>Elimination des Pesticides Obsolètes</t>
  </si>
  <si>
    <t>Gestion des aquifères oasis de Gabès</t>
  </si>
  <si>
    <t>STEG</t>
  </si>
  <si>
    <t>Appui à la société civile dans le domaine de l’environnement</t>
  </si>
  <si>
    <t>Ambassade de France</t>
  </si>
  <si>
    <t>Appui à l’Observatoire du Sahara et du Sahel OSS</t>
  </si>
  <si>
    <t>Programme ENVIMED</t>
  </si>
  <si>
    <t>Volet développement durable du méta-programme MISTRAL</t>
  </si>
  <si>
    <t>MAEE</t>
  </si>
  <si>
    <t>Actions d’appui à la recherche dans le secteur environnemental</t>
  </si>
  <si>
    <t>IFT, IRD, CIRAD</t>
  </si>
  <si>
    <t>Espagne</t>
  </si>
  <si>
    <t>Enviromobile</t>
  </si>
  <si>
    <t>Sensibilisation environnementale dans les écoles :</t>
  </si>
  <si>
    <t>AECI</t>
  </si>
  <si>
    <t xml:space="preserve">ME, Min Edu., </t>
  </si>
  <si>
    <t>Protection du littoral</t>
  </si>
  <si>
    <t>Appui à la promotion de l’innovation et d’amélioration de la compétitivité industrielle</t>
  </si>
  <si>
    <t>Min d’Industrie + centres techniques</t>
  </si>
  <si>
    <t>Amélioration des conditions de vie avec une réduction des risques environnementaux dans des régions écologiquement sensibles</t>
  </si>
  <si>
    <t>IPADE  (ES), ADEL (TUN)</t>
  </si>
  <si>
    <t>Développement durable de la pêche artisanale dans la Méditerranée</t>
  </si>
  <si>
    <t>FAO</t>
  </si>
  <si>
    <t>FAO-ARTFIMED</t>
  </si>
  <si>
    <t>Conservation de la biodiversité marine et côtière dans 12 pays</t>
  </si>
  <si>
    <t>PNUMA- SAP BIO</t>
  </si>
  <si>
    <t>Développement rural</t>
  </si>
  <si>
    <t>FIDA</t>
  </si>
  <si>
    <t>Projet de  Ksar Ghilène (Kébili)</t>
  </si>
  <si>
    <t>Système d’osmose inverse pour la production de 15m3 d’eau potable/jour alimenté par l’énergie solaire photovoltaïque</t>
  </si>
  <si>
    <t>Ksar Ghilène (Kébili)</t>
  </si>
  <si>
    <t>ANME, CRDA</t>
  </si>
  <si>
    <t>Italie</t>
  </si>
  <si>
    <t>Gestion des risques de la pollution marine</t>
  </si>
  <si>
    <t>Ministère de l'Industrie</t>
  </si>
  <si>
    <t>Construction des barrages collinaires de l‘Oued Chaffar et de l’Oued Sidi Salah</t>
  </si>
  <si>
    <t xml:space="preserve">Gouvernorat de Sfax </t>
  </si>
  <si>
    <t>MDCI, MA</t>
  </si>
  <si>
    <t>Construction de trois décharges contrôlées</t>
  </si>
  <si>
    <t>Programme ‘Protection de l’environnement’</t>
  </si>
  <si>
    <t>Projets MDP, ressources phytogénétiques, système d’alerte précoce, érosion côtière, AT pour l’application du Protocole Dumping, zone marine et côtière protégées.</t>
  </si>
  <si>
    <t>ME, APAL, BNG</t>
  </si>
  <si>
    <t>MEDREC</t>
  </si>
  <si>
    <t>Mediterranean Renewable Energy Centre (établi dans le cadre du MEDREP 2004), PROSOL etc.</t>
  </si>
  <si>
    <t>Ministère Italien de l'Environnement</t>
  </si>
  <si>
    <t>Autriche</t>
  </si>
  <si>
    <t xml:space="preserve">Projet d’extension de la station d’assainissement de Sousse Nord </t>
  </si>
  <si>
    <t>Finlande</t>
  </si>
  <si>
    <t>Projet de promotion de techniques ancestrales de compostage des déchets de palmier à Gafsa</t>
  </si>
  <si>
    <t>Gafsa</t>
  </si>
  <si>
    <t>ONUDI</t>
  </si>
  <si>
    <t>MA</t>
  </si>
  <si>
    <t xml:space="preserve">MED-TEST </t>
  </si>
  <si>
    <t>Transfert de technologies écologiquement rationnelles dans la rive sud de la Méditerranée</t>
  </si>
  <si>
    <t>Régional: Tunisie, Maroc, Egypte</t>
  </si>
  <si>
    <t xml:space="preserve">ONUDI, Italie </t>
  </si>
  <si>
    <t>FEM</t>
  </si>
  <si>
    <t>Efficacité énergétique et emploi des énergies renouvelables dans le secteur industriel</t>
  </si>
  <si>
    <t>Bâtiments, transports, industrie</t>
  </si>
  <si>
    <t>FEM et Suisse : 3</t>
  </si>
  <si>
    <t>FEM : 1.75</t>
  </si>
  <si>
    <t xml:space="preserve">Kasserine, Délégation El Brek </t>
  </si>
  <si>
    <t>ME</t>
  </si>
  <si>
    <t>Plan National d’élimination finale des substances appauvrissant l’ozone</t>
  </si>
  <si>
    <t>PNUE/FEM</t>
  </si>
  <si>
    <t>Conservation and Adaptive Management of Globally Important Agricultural Heritage Systems (GIAHS)</t>
  </si>
  <si>
    <t>FAO/FEM</t>
  </si>
  <si>
    <t>Banque Mondiale</t>
  </si>
  <si>
    <t>Quatrième Projet de Développement des Zones Montagneuses et Forestières du Nord-Ouest</t>
  </si>
  <si>
    <t>ODESYPANO</t>
  </si>
  <si>
    <t>Projet d'investissement dans le secteur de l'eau (PISEAU2)</t>
  </si>
  <si>
    <t>MAP</t>
  </si>
  <si>
    <t>Projet de gestion des ressources naturelles (PGRN2)</t>
  </si>
  <si>
    <t>Projet communautaire de développement rural intégré en Tunisie</t>
  </si>
  <si>
    <t>BM/FEM</t>
  </si>
  <si>
    <t xml:space="preserve">MAE </t>
  </si>
  <si>
    <t>Projet d’amélioration de l’évacuation des eaux usées</t>
  </si>
  <si>
    <t>Nord de Tunis</t>
  </si>
  <si>
    <t>Projet d’amélioration de la gestion du rejet des eaux usées traitées dans la mer Méditerranée dans l’agglomération de Tunis</t>
  </si>
  <si>
    <t>Projet d’assainissement de Tunis-Ouest</t>
  </si>
  <si>
    <t>Urban water supply project</t>
  </si>
  <si>
    <t>Réponse aux impacts du changement climatique sur les écosystèmes des forêts de chêne</t>
  </si>
  <si>
    <t>Protection des ressources marines et littorales du Golfe de Gabès</t>
  </si>
  <si>
    <t>Écotourisme et conservation de la biodiversité des déserts</t>
  </si>
  <si>
    <t>Projet de rendement énergétique dans le secteur industriel de la Tunisie</t>
  </si>
  <si>
    <t>MI</t>
  </si>
  <si>
    <t>CBF Sidi Daoud wind farm</t>
  </si>
  <si>
    <t>Démonstration et Promotion de bonnes pratiques pour gérer les Déchets de Soins de Santé (DSS) et les Polychlorobiphényles (PCB) en Tunisie</t>
  </si>
  <si>
    <t>ME/ANGED</t>
  </si>
  <si>
    <t>Gestion durable des déchets  municipaux</t>
  </si>
  <si>
    <t>Carbone déchets solides Jebel Chekir</t>
  </si>
  <si>
    <t>Financement carbone de neuf décharges</t>
  </si>
  <si>
    <t>Programme des pesticides périmés en Afrique</t>
  </si>
  <si>
    <t>BAD</t>
  </si>
  <si>
    <t>PISEAU 2</t>
  </si>
  <si>
    <t>PDAI de Kairouan</t>
  </si>
  <si>
    <t>Appui aux GDA</t>
  </si>
  <si>
    <t>Etude dessalement eau de Mer de Zaarat</t>
  </si>
  <si>
    <t xml:space="preserve">Amélioration taux d'AEP </t>
  </si>
  <si>
    <t xml:space="preserve">Etude de PCI dans le Grand Tunis </t>
  </si>
  <si>
    <t>Grand Tunis</t>
  </si>
  <si>
    <t xml:space="preserve">Etude stratégie assainissement Tunisie </t>
  </si>
  <si>
    <t xml:space="preserve">SINEAU </t>
  </si>
  <si>
    <t>Japon</t>
  </si>
  <si>
    <t>Ben Guerdane</t>
  </si>
  <si>
    <t>BID</t>
  </si>
  <si>
    <t>Prêt à la STEG</t>
  </si>
  <si>
    <t>Développement agricole intégré</t>
  </si>
  <si>
    <t>Gouvernorats de Kef et Kasserine</t>
  </si>
  <si>
    <t>Projet d’extension des stations Choutrana et Sud Meliane</t>
  </si>
  <si>
    <t>Projet d’aménagement et assainissement du Sebkha Ben Ayada</t>
  </si>
  <si>
    <t>Mahdia</t>
  </si>
  <si>
    <t>Projet de développement agricole intégré dans - phase II</t>
  </si>
  <si>
    <t>Gouvernorat de Siliana</t>
  </si>
  <si>
    <t>Programme de développement agropastoral et de promotion des initiatives locales pour le sud-est</t>
  </si>
  <si>
    <t>Programme de gestion des ressources en eaux souterraines transfrontalières</t>
  </si>
  <si>
    <t>SASS Algérie Libye et Tunisie</t>
  </si>
  <si>
    <t>OSS</t>
  </si>
  <si>
    <t>Renforcement des capacités de la Tunisie dans le suivi de la qualité de l’air</t>
  </si>
  <si>
    <t xml:space="preserve">Stefano Corrado  stefano.corrado@eeas.europa.eu </t>
  </si>
  <si>
    <t>Stefano Corrado  stefano.corrado@eeas.europa.eu</t>
  </si>
  <si>
    <t>BEI: 40 Tunisie: 56 UE: 18 Tot: 141</t>
  </si>
  <si>
    <t>UE: 1.5 Tot : 4.3</t>
  </si>
  <si>
    <t>KfW: 0.8 UE: 0.8 Tot : 1.6</t>
  </si>
  <si>
    <t>KfW: 55.760AFD: 18.5 Etat: 45.5 UE: 8  Tot: 127.76</t>
  </si>
  <si>
    <t>Prêt : 6.1  Don: 2.5</t>
  </si>
  <si>
    <t xml:space="preserve">Appui au réseau RANDET  </t>
  </si>
  <si>
    <t>Assistance technique Soutien au fonctionnement et aux programmes de l’OSS</t>
  </si>
  <si>
    <t xml:space="preserve">Programme Environnement et Changements climatiques </t>
  </si>
  <si>
    <t>Changements climatiques Protection de la Méditerranée</t>
  </si>
  <si>
    <t>6.8  3.3</t>
  </si>
  <si>
    <t>Suisse: 2.432 Tunisie: 0.268</t>
  </si>
  <si>
    <t>1.135 FEM: 0.849</t>
  </si>
  <si>
    <t>FEM PNUE</t>
  </si>
  <si>
    <t>Prêt : 12  Don: 4</t>
  </si>
  <si>
    <t>GWP-Med</t>
  </si>
  <si>
    <t>Sarra Touzi &lt;sarra@gwpmed.org&gt;</t>
  </si>
  <si>
    <t>Intégration de la variabilité et du changement climatiques dans les stratégies nationales pour la mise en œuvre du protocole GIZC en Méditerranée </t>
  </si>
  <si>
    <t xml:space="preserve">Projet régional financé en dollars par le FEM 2,2 M $) et co-financé par les pays participants, les agences d'exécution, et les sponsors </t>
  </si>
  <si>
    <t>Pays méditerranée éligibles au FEM</t>
  </si>
  <si>
    <t>UNEP-MAP</t>
  </si>
  <si>
    <t>Point Focal : APAL</t>
  </si>
  <si>
    <t>GEF : 2,2 cofinancement 7 Tot : 9,2</t>
  </si>
  <si>
    <t xml:space="preserve">Partenariat Stratégique pour la Méditerranée Grand Ecosystème Marin (Medpartnership) </t>
  </si>
  <si>
    <t>Projet régional financé en dollars par le FEM (11,89 M $) et co-financé par les pays participants et d'autres donateurs (CE, AECID, FASM, FFEM, MAVA)</t>
  </si>
  <si>
    <t>Point Focal : Min Env</t>
  </si>
  <si>
    <t>GEF : 47,49 cofinancement 11,89 Tot : 11,89</t>
  </si>
  <si>
    <t>Programme d’appui  aux politiques publiques de gestion des ressources en eau pour le développement rural et agricole  PAPS-EAU</t>
  </si>
  <si>
    <t>Appuyer le Gouvernement Tunisien dans une meilleure prise en compte des problématiques de préservation de la ressource et de la gestion de la demande en eau dans une approche intégrée</t>
  </si>
  <si>
    <t>UNEP-MAP, Plan Bleu, PAP/RAC, UNEP-GRID</t>
  </si>
  <si>
    <t>KOICA Korea</t>
  </si>
  <si>
    <t>Jihene Touil Jihene.touil@undp.org</t>
  </si>
  <si>
    <t>Prêt bonifié + don</t>
  </si>
  <si>
    <t>Terminé</t>
  </si>
  <si>
    <t>Coopération Monaco</t>
  </si>
  <si>
    <t>Galite, Cap Bon</t>
  </si>
  <si>
    <t>répétition avec ligne 136</t>
  </si>
  <si>
    <t>Gestion de l’environnement urbain et industriel - Qualité de l'air</t>
  </si>
  <si>
    <t xml:space="preserve">DGRE/CRDA Gabès </t>
  </si>
  <si>
    <t>Programme de réhabilitation, d’extension des réseaux d’eaux usées et renforcement des capacités</t>
  </si>
  <si>
    <t>4ème Programme national d'assainissement des quartiers populaires, tranche n° 2</t>
  </si>
  <si>
    <t xml:space="preserve">Programme d'AEP rurale ( 11ème Plan) </t>
  </si>
  <si>
    <t>Programme de sécurisation des capacités de production et d’adduction d’eau potable</t>
  </si>
  <si>
    <t>Agriculture et changement climatique</t>
  </si>
  <si>
    <t>DGFIOP/INGC</t>
  </si>
  <si>
    <t>Aires marines protégées - Gestion écosystémique des pêches</t>
  </si>
  <si>
    <t xml:space="preserve">Prêt bonifié </t>
  </si>
  <si>
    <t>Prêt bonifié +don</t>
  </si>
  <si>
    <t>STEG/ONAS/SONEDE</t>
  </si>
  <si>
    <t>Améliorer le fonctionnement des trois organismes tunisiens dans leur mission de service public</t>
  </si>
  <si>
    <t>Optimisation de la gestion des services urbains</t>
  </si>
  <si>
    <t>STEG/ministère de l'industrie</t>
  </si>
  <si>
    <t>Répondre aux besoins de renforcement de la fiabilité du réseau électrique tunisien</t>
  </si>
  <si>
    <t>STEG/gouvernorat de Kébili/Ministère de l'agriculture</t>
  </si>
  <si>
    <t>Mise en place de trackers photovoltaïques à concentration</t>
  </si>
  <si>
    <t>francois.decharette@dgtresor.gouv.fr</t>
  </si>
  <si>
    <t>Direction générale du Trésor</t>
  </si>
  <si>
    <t>Gouvernorat de Kasserine</t>
  </si>
  <si>
    <t>Etude préparatoire à la réalisation d'un parc éolien</t>
  </si>
  <si>
    <t>Etudes de pré-faisabilité et faisabilité d'un projet de ferme éolienne de 60 MW</t>
  </si>
  <si>
    <t xml:space="preserve">Etude de faisabilité d'une station de pompage-turbinage </t>
  </si>
  <si>
    <t>Gouvernorat de Kébili</t>
  </si>
  <si>
    <t>Gouvernorat de Gabès</t>
  </si>
  <si>
    <t>Littoral tunisien</t>
  </si>
  <si>
    <t>Potentiel tunisien des énergies marines</t>
  </si>
  <si>
    <t>Gouvernorat de Jendouba</t>
  </si>
  <si>
    <t>Etudes d'avant-projet nécessaires à l'aménagement d'une station de pompage-turbinage</t>
  </si>
  <si>
    <t>Installation de  démontrateurs solaires pour le pompage et l'irrigation en milieu rural</t>
  </si>
  <si>
    <t>Réalisation d'une centrale photovoltaïque rattachée à une station d'épuration</t>
  </si>
  <si>
    <t>Modèle technique et financier du montage</t>
  </si>
  <si>
    <t>Technologie photovoltaïque à contration couplée au stockage/lissage électrochimique pour stabilisation de l'alimentation électrique</t>
  </si>
  <si>
    <t>Etude de potentiel de l'éolien offshore et de l'énergie des courants.</t>
  </si>
  <si>
    <t>Réhabilitation du système d’aération de la station d’épuration de Choutrana I</t>
  </si>
  <si>
    <t>Station d’épuration (STEP) à Tajérouine</t>
  </si>
  <si>
    <t>Programme eau Kasserine (PEK)</t>
  </si>
  <si>
    <t>Stratégies et technologies d’atténuation et d’adaptation au changement climatique au niveau communautaire en Tunisie (PNUD/FEM)</t>
  </si>
  <si>
    <t>Le projet a pour but le financement de la réhabilitation du système d’aération des boues de la station d’épuration de Choutrana I qui sert la ville de Tunis. L’aération est le poste clé de la qualité de l’épuration des boues activées et représente environ 80% de la dépense énergétique de fonctionnement de la station. Le nouvel équipement permettra d’améliorer le traitement des eaux usées tout en réduisant la consommation énergétique</t>
  </si>
  <si>
    <t>Le projet consiste en la construction d’une station d’épuration à Tajérouine, ville qui ne dispose pas actuellement de traitement des eaux usées adéquat. Une majeure partie des habitants de ces villes sera connectée aux réseaux d’assainissement (extensions et réhabilitations). Tant les habitants que l’environnement bénéficieront d’un traitement durable des eaux usées.</t>
  </si>
  <si>
    <t>Le programme vise à améliorer la desserte en eau potable en zone rurale, l’augmentation du revenu lié à l’agriculture, la réduction du chômage de diplômés dans le domaine de l’hydraulique rural, le renforcement des capacités des autorités responsables de la gestion de l’eau. Le programme réalise un certain nombre de travaux d’infrastructures, tels que des forages et la réhabilitation de réseaux d’eau potable et de périmètres irrigués. Il met l’accent sur la durabilité de la ressource eau, sur la perennité de l’intervention et le développement des communautés.</t>
  </si>
  <si>
    <t>Identifier et mettre en œuvre au niveau communautaire des stratégies et technologies d’adaptation et d’atténuation au changement climatique.</t>
  </si>
  <si>
    <t xml:space="preserve">nejla.ghachem@eda.admin.ch </t>
  </si>
  <si>
    <t>mahfoudh.menjli@sdc.net</t>
  </si>
  <si>
    <t>Gouvernorat du Kef</t>
  </si>
  <si>
    <t>Tunisie</t>
  </si>
  <si>
    <t>PNUD-FEM</t>
  </si>
  <si>
    <t>Réhabilitation du système d’aération des boues de la station</t>
  </si>
  <si>
    <t xml:space="preserve"> Stratégies et technologies d’adaptation et d’atténuation </t>
  </si>
  <si>
    <t>Entreprise</t>
  </si>
  <si>
    <t>tbd</t>
  </si>
  <si>
    <t>Gestion directe</t>
  </si>
  <si>
    <t>Multilatéral</t>
  </si>
  <si>
    <t>Programme Production Propre en Tunisie (PPPT)</t>
  </si>
  <si>
    <t>ONUDI - SOFIES</t>
  </si>
  <si>
    <t>Mise à niveau et transfert de savoir-faire</t>
  </si>
  <si>
    <t>Commission européenne, AFD</t>
  </si>
  <si>
    <t>BEI : 40; AFD : 27.2; UE: 18</t>
  </si>
  <si>
    <t>Extension des infrastructures de collecte des eaux usées et construction de stations d'épuration dans les villes tunisiennes. Assistance technique à l'ONAS</t>
  </si>
  <si>
    <t>BEI: 55; UE:10</t>
  </si>
  <si>
    <t>BEI: 25; KfW: 8.52; UE: 4.61</t>
  </si>
  <si>
    <t>UE: 2; FFEM: 1.265; MAVA Foundation: 1.7; Espagne: 1.75; RAC/SPA: 0.416</t>
  </si>
  <si>
    <t>KfW: 54.97+0.76; AFD: 18.5; UE: 3</t>
  </si>
  <si>
    <t>BEI: 34; Kbc: 15; Trésor francais:  8</t>
  </si>
  <si>
    <t>Secteur ou sous-secteur</t>
  </si>
  <si>
    <t>Objectifs / Caractéristiques</t>
  </si>
  <si>
    <t>Localisation (ville ou région)</t>
  </si>
  <si>
    <t>Date Début</t>
  </si>
  <si>
    <t>Décaissement à ce jour</t>
  </si>
  <si>
    <t>Détail des contrinutions</t>
  </si>
  <si>
    <t>terminé</t>
  </si>
  <si>
    <t>Infrastructures</t>
  </si>
  <si>
    <t>Don FFEM: 0.45</t>
  </si>
  <si>
    <t xml:space="preserve">National </t>
  </si>
  <si>
    <t xml:space="preserve">Renforcement des capacités nationales en matière de sensibilisation, d’information d’éducation et de formation dans le domaine du changement climatique </t>
  </si>
  <si>
    <t xml:space="preserve">Renforcement de la cellule d'information sur l'energie durable et l'environnement  - appui à la mise en œuvre de l'article 6 de la convention </t>
  </si>
  <si>
    <t>ANME/PNUD</t>
  </si>
  <si>
    <t>Don/PNUD/Gouv Tunisie</t>
  </si>
  <si>
    <t xml:space="preserve">politique maitrise de l'energie; </t>
  </si>
  <si>
    <t>Appui au plan quadriennal pour la maitrise de l'énergie 2008-2011</t>
  </si>
  <si>
    <t>na</t>
  </si>
  <si>
    <t>Efficaicté energétique</t>
  </si>
  <si>
    <t>Approches Globales et Intégrées d’Adaptation aux Changements Climatiques en Afrique – Cas du Littoral de la Tunisie</t>
  </si>
  <si>
    <t>Adaptation au changement climatique</t>
  </si>
  <si>
    <t>APAL/PNUD</t>
  </si>
  <si>
    <t>Don/Japon</t>
  </si>
  <si>
    <t>Adapt au changement climatique</t>
  </si>
  <si>
    <t>Développement par le secteur privé de l’électricité éolienne connecté au réseau en Tunisie</t>
  </si>
  <si>
    <t>Energie renouvelable</t>
  </si>
  <si>
    <t>Nationale</t>
  </si>
  <si>
    <t>FEM/PNUD/ANME</t>
  </si>
  <si>
    <t>Don/FEM</t>
  </si>
  <si>
    <t>"Appui au programme micro financement du Fonds pour l'Environnement Mondial"</t>
  </si>
  <si>
    <t>appui aux OSC pour l'atténuation et l'adaptation au changement climatique</t>
  </si>
  <si>
    <t>2ème</t>
  </si>
  <si>
    <t xml:space="preserve">Centre de recherche de Degache </t>
  </si>
  <si>
    <t>Centre de recherche de Degache/PNUD/Suisse</t>
  </si>
  <si>
    <t>Don/Suisse</t>
  </si>
  <si>
    <t>atténuation et adaptation au CC</t>
  </si>
  <si>
    <t>Plan d’action régional pour la lutte contre la désertification à Kasserine</t>
  </si>
  <si>
    <t>Lutte contre la desertification et amélioration de la qualité de vie de la population locale dans le secteur d'El Brek à Kasserine</t>
  </si>
  <si>
    <t>Ministère chargé de l'Environnement</t>
  </si>
  <si>
    <t>Ministère chargé de l'Environnement/ Gouvernelent de la Finlande/UE/PNUD</t>
  </si>
  <si>
    <t>Don/Gouvernement Finlande/Gouv Tunisien/UE/PNUD</t>
  </si>
  <si>
    <t>Lutte contre la désertification et amélioration des conditions de vie de la population locale</t>
  </si>
  <si>
    <t>Gouvernance de l’eau potable en milieu rural dans les gouvernorats de Beja, Bizerte, Kasserine et Zaghouan</t>
  </si>
  <si>
    <t>gestion eau potable en milieu rural</t>
  </si>
  <si>
    <t>Beja, Bizerte, Zaghouan et Kasserine</t>
  </si>
  <si>
    <t>Ministère de l'Agriculture</t>
  </si>
  <si>
    <t>Ministère de l'Agriculture/PNUD/Coca Cola Foundation/Gouvernement de la Finlande/Gouvernement Japonais</t>
  </si>
  <si>
    <t>Don/Gouv Tunisien/Coca Cola Foundation/Gouv Japon/Gouv Finlande/PNUD</t>
  </si>
  <si>
    <t>gestion de l'eau potable rurale</t>
  </si>
  <si>
    <t xml:space="preserve">Activités habilitantes pour la préparation de la Seconde Communication Nationale de la 
Tunisie au titre de la Convention cadre des Nations Unies sur les Changements Climatique
</t>
  </si>
  <si>
    <t xml:space="preserve">Changement climatique </t>
  </si>
  <si>
    <t>Don/Gouv Tunisien
Don /FEM</t>
  </si>
  <si>
    <t>Changement climatique</t>
  </si>
  <si>
    <t xml:space="preserve">Activités habilitantes pour la préparation de la Troisième Communication Nationale de la 
Tunisie au titre de la Convention cadre des Nations Unies sur les Changements Climatique
</t>
  </si>
  <si>
    <t>Planification nationale en matière de diversité biologique en appui à la mise en œuvre du plan stratégique 2011-2020 de la CDB en Tunisie</t>
  </si>
  <si>
    <t>Biodiversité</t>
  </si>
  <si>
    <t xml:space="preserve">Ministère chargé de l'Environnement et tous les secteurs </t>
  </si>
  <si>
    <t>PNUD 
Don/FEM</t>
  </si>
  <si>
    <t>Ministère chargé de l'Environnement
ANME
Ministère de l'Agriculture</t>
  </si>
  <si>
    <t>Programme Small Grants</t>
  </si>
  <si>
    <t xml:space="preserve">Jihene Touil Jihene.touil@undp.org
Mahama-ElHadji Gbane mahama-elhadji.gbane@undp.org 
Sami Degachi sami.degachi@undp.org </t>
  </si>
  <si>
    <t xml:space="preserve">En cours </t>
  </si>
  <si>
    <t xml:space="preserve">France </t>
  </si>
  <si>
    <t xml:space="preserve">Programme d'AEP rurale ( AEP4) </t>
  </si>
  <si>
    <t xml:space="preserve">5ème Programme national d'assainissement des quartiers populaires, </t>
  </si>
  <si>
    <t>Prêt bonifié+ Don</t>
  </si>
  <si>
    <t xml:space="preserve">Programme d’Alimentation en eau potable en milieu rural </t>
  </si>
  <si>
    <t>Eau potable rurale</t>
  </si>
  <si>
    <t>Réalisation de nouveaux systèmes d'AEP dans les localités rurales de 20 gouvernorats</t>
  </si>
  <si>
    <t>M. Mohamed FKHFEKH - DGGREE</t>
  </si>
  <si>
    <t>Tout le territoire tunisien</t>
  </si>
  <si>
    <t>En cours d'exécution</t>
  </si>
  <si>
    <t>DGGREE (Ministère de l'Agriculture)</t>
  </si>
  <si>
    <t>-</t>
  </si>
  <si>
    <t>Financement des infrastructures</t>
  </si>
  <si>
    <t>Compte spécial + paiements directs</t>
  </si>
  <si>
    <t>Ben Sassi Belgacem - BAD</t>
  </si>
  <si>
    <t>Projet d'amélioration de la qualité des eaux épurées</t>
  </si>
  <si>
    <t>Assainissement urbain (eaux usées)</t>
  </si>
  <si>
    <t>Mise à niveau des infrastructures d'assainissement et d'épuration des EU</t>
  </si>
  <si>
    <t>Mme. Dhouha WESLATI - ONAS</t>
  </si>
  <si>
    <t>Eau potable rurale, Irrigation</t>
  </si>
  <si>
    <t>Améliorer la gestion de l'eau d'irrigation, accroitre l'accès à l'eau potable en milieu rural et protéger les ressources environnementales</t>
  </si>
  <si>
    <t>M. Ridha Masmoudi - DGFIOP/ Ministère de l'Agriculture</t>
  </si>
  <si>
    <t>DGFIOP (Ministère de l'Agriculture)</t>
  </si>
  <si>
    <t xml:space="preserve">CRDAs, DGGREE, DGRE, DENV, </t>
  </si>
  <si>
    <t>Compte spécial</t>
  </si>
  <si>
    <t>Mamadou Kane - BAD</t>
  </si>
  <si>
    <t>Développement rural (eau potable, irrigation, pistes rurales, CES, plantation fruitiers, production animale…)</t>
  </si>
  <si>
    <t>Promouvoir un développement agricole durable à travers le développement des infrastructures rurales, le développement agricole participatif et le renforcement institutionnel de l’administration et des organisations des bénéficiaires</t>
  </si>
  <si>
    <t>Commissaire Régional au Développement agricole de Kairouan.</t>
  </si>
  <si>
    <t>Gouvernorat de Kairouan</t>
  </si>
  <si>
    <t>Achevée</t>
  </si>
  <si>
    <t>Essentiellement les investissements</t>
  </si>
  <si>
    <t>TOLBA Mohamed - BAD</t>
  </si>
  <si>
    <t>Eau potable rural</t>
  </si>
  <si>
    <t>Améliorer de manière durable la gestion rationnelle des systèmes d’AEP par les GDA</t>
  </si>
  <si>
    <t>M. Ridhah Gabbouz- DGGREE</t>
  </si>
  <si>
    <t>7 Gouvernorats</t>
  </si>
  <si>
    <t xml:space="preserve">CRDAs </t>
  </si>
  <si>
    <t>Assistance technique aux GDA- Eau potable</t>
  </si>
  <si>
    <t>Paiements directs et compte spécial</t>
  </si>
  <si>
    <t>Dessalement eau de mer</t>
  </si>
  <si>
    <t>Etude technico-économique pour la mise en eouvre d'un projet de dessalement d'eau de mer par voie de concession</t>
  </si>
  <si>
    <t>Sud tunisien</t>
  </si>
  <si>
    <t>Financement d'une étude de faisabilité</t>
  </si>
  <si>
    <t>Paiements directs</t>
  </si>
  <si>
    <t>Etude pour l'amélioration du taux de desserte en eau potable en milieu rural dans les gouvernorats de Bejà et Bizerte</t>
  </si>
  <si>
    <t>Gouvernorats de Bizerte et de Beja</t>
  </si>
  <si>
    <t>Financement d'une étude détaillée</t>
  </si>
  <si>
    <t>Assainissement urbain (eau pluviale)</t>
  </si>
  <si>
    <t>Etude de protection contre les inondations des zones Nord et Est du Grand Tunis</t>
  </si>
  <si>
    <t>DHU (Ministère de l'Equipement)</t>
  </si>
  <si>
    <t>Assainissement urbain</t>
  </si>
  <si>
    <t>Etude stratégique d'assainissement de 80 communes de moins de 10 000 habitants et des APD de 6 communes de plus de 10 000 habitants</t>
  </si>
  <si>
    <t>Financement d'une étude stratégique</t>
  </si>
  <si>
    <t>FAE/BAD</t>
  </si>
  <si>
    <t>Eau et assainissement</t>
  </si>
  <si>
    <t>Mise en place d’un système national d'information sur l'eau  opérationnel, qui permettra de i) comprendre l’état actuel des ressources en eau et en sols irrigués et ii) aider à la prise de décisions pour la gestion, la protection et les investissements en eau et en sol.</t>
  </si>
  <si>
    <t>Mohamed Lotfi NACEF, Coordinateur du projet SINEAU ; nacefml1@yahoo.fr; Tel:71493196</t>
  </si>
  <si>
    <t>DGRE/MARHP</t>
  </si>
  <si>
    <t>Financement d'un système national de bases de données sur l'eau</t>
  </si>
  <si>
    <t>1,973,000</t>
  </si>
  <si>
    <t>BOUGAIRE Francis Daniel - BAD</t>
  </si>
  <si>
    <t xml:space="preserve">Elaboration de la vision et de la stratégie du Secteur de l’Eau à l’horizon 2050 pour la Tunisie </t>
  </si>
  <si>
    <t>sécuriser la disponibilité et l’accès à la ressource en eau pour la Tunisie à l’horizon 2050, de manière efficiente, équitable et durable, suivant une approche de gestion intégrée des ressources en eau.</t>
  </si>
  <si>
    <t>SOUSSI Abderrazak   DG/BPEH (MARHP)
30, Rue Alain Savary
1002 Le Belvédère Tunis</t>
  </si>
  <si>
    <t>En cours d'approbation</t>
  </si>
  <si>
    <t>BPEH/MARHP</t>
  </si>
  <si>
    <t>KfW et GIZ</t>
  </si>
  <si>
    <t>1,700,000</t>
  </si>
  <si>
    <t>Construction des Conduites du Nord Tunisien</t>
  </si>
  <si>
    <t>Mobilisation et transfert Eau</t>
  </si>
  <si>
    <t>Achevé</t>
  </si>
  <si>
    <t>JICA</t>
  </si>
  <si>
    <t>DGBGTH (MARHP)</t>
  </si>
  <si>
    <t>DGBGTH/MARHP</t>
  </si>
  <si>
    <t>Alimentation en Eau Potable des zones rurales de Jendouba</t>
  </si>
  <si>
    <t>AEP Rural</t>
  </si>
  <si>
    <t>Gouvernorat de Jendouba et une partie de Béjà</t>
  </si>
  <si>
    <t>En phase achèvement</t>
  </si>
  <si>
    <t>Projet d'Agriculture Econome dans les Oasis du Sud (APIOS II)</t>
  </si>
  <si>
    <t>Economie d'eau</t>
  </si>
  <si>
    <t>Gouvernorats de Kebili, Tozeur et Gabès</t>
  </si>
  <si>
    <t>DGGREE (MARHP)</t>
  </si>
  <si>
    <t>DGGREE/MARHP</t>
  </si>
  <si>
    <t>Protection contre les Inondations du Grand Tunis</t>
  </si>
  <si>
    <t>Protection contre les désastres liés à l'eau</t>
  </si>
  <si>
    <t>Grand Tunis (Zone Ouest)</t>
  </si>
  <si>
    <t>DHU/ MEHAT</t>
  </si>
  <si>
    <t>DHU/MEHAT</t>
  </si>
  <si>
    <t>Alimentation en Eau Potable des Centre Urbains</t>
  </si>
  <si>
    <t>AEP Urbain</t>
  </si>
  <si>
    <t>32 sous-projets répartis sur 19 gouvernorats</t>
  </si>
  <si>
    <t xml:space="preserve">Amélioration de l'Environnement des Eaux et Eaux Usées dans les Villes Locales </t>
  </si>
  <si>
    <t>Assainissement</t>
  </si>
  <si>
    <t>10 Gouvernorats: Béja, Jendouba, Seliana, Kéf, Zaghaoun, Bizerte, Sidi Bouzid, Kasserine, Kébili, Sfax</t>
  </si>
  <si>
    <t>Protection contre les Inondations dans le Bassin de Mejerda</t>
  </si>
  <si>
    <t>Bassin Mejerda (Zone D2/ partie aval)</t>
  </si>
  <si>
    <t xml:space="preserve">Dessalement des Eaux Saumâtres </t>
  </si>
  <si>
    <t>Amélioration Qualité des Eaux</t>
  </si>
  <si>
    <t>Non-Revenue Water Project</t>
  </si>
  <si>
    <t>Non encore identifiée</t>
  </si>
  <si>
    <t>Non identifé</t>
  </si>
  <si>
    <t>Dessalement des Eaux de Mer de Sfax</t>
  </si>
  <si>
    <t>Mobilisation</t>
  </si>
  <si>
    <t>Etude achevée</t>
  </si>
  <si>
    <t>Diffusion de politiques et de pratiques de gestion durable et intégrée de l'eau et de lutte contre les phénomènes de pollution affectant la Méditerranée</t>
  </si>
  <si>
    <t>9 pays de la Méditerranée y compris la Tunisie</t>
  </si>
  <si>
    <t>Sustainable Water Integrated Management (SWIM) + H2020 Supporting Mechanism (Phase II)</t>
  </si>
  <si>
    <t>Assistance technique, renforcement des capacités</t>
  </si>
  <si>
    <t>Consortium euro-méditerranéen</t>
  </si>
  <si>
    <t>Dél UE</t>
  </si>
  <si>
    <t>UE : 57m EUR</t>
  </si>
  <si>
    <t>En clôture</t>
  </si>
  <si>
    <t>Dont environ 10,11 m EUR pour le seceur de l'environnement</t>
  </si>
  <si>
    <t>Appui institutionnel au renforcement des capacités de l’Institut National de la Météorologie</t>
  </si>
  <si>
    <t>Améliorer l’information météorologique, climatique et géophysique et de promouvoir son utilisation auprès des différents usagers en se rapprochant de l’acquis et des pratiques de l’UE en la matière</t>
  </si>
  <si>
    <t>Etats membres UE : FR</t>
  </si>
  <si>
    <t>Initiative Horizon 2020/Vers un système de partage d’informations sur l’environnement (SEIS), Phase II</t>
  </si>
  <si>
    <t>To improve availability of and access to relevant environmental information in order to improve effective and knowledge-based policy-making in the ENP South region</t>
  </si>
  <si>
    <t>Contribution UE : 4 m EUR</t>
  </si>
  <si>
    <t xml:space="preserve">Towards an ecologically representative and efficiently managed network of Mediterranean Marine Protected Areas
</t>
  </si>
  <si>
    <t>To contribute to achieving a connected, ecologically representative, effectively managed and monitored network of Marine Protected Areas (MPAs) in the Mediterranean which ensures the long term conservation of key elements of the marine biodiversity and gives significant support to the sustainable development of this region.</t>
  </si>
  <si>
    <t>Contribuer à rendre la société civile actrice de la gouvernance locale en matière de gestion des ressources naturelles et dans le respect des droits humains</t>
  </si>
  <si>
    <t>Promotion de la justice environnementale</t>
  </si>
  <si>
    <t>ASF</t>
  </si>
  <si>
    <t>I Watch</t>
  </si>
  <si>
    <t>Contribution UE : 0,37 m EUR</t>
  </si>
  <si>
    <t>Avocats sans frontières (ASF)</t>
  </si>
  <si>
    <t>Soutenir l’implication et la participation constructive de la société civile tunisienne dans la planification locale des projets de  développement et de l’aménagement du territoire ; mettre en œuvre les principes constitutionnels et de gouvernance locale dans la gestion des ressources naturelles</t>
  </si>
  <si>
    <t>Nicola.Di-Pietrantonio@ec.europa.eu</t>
  </si>
  <si>
    <t>Renforcement des capacités, analyse politiques, projets de démonstration (MED-TEST)</t>
  </si>
  <si>
    <t>PNUE, ONUDI, Regional Activity Centre for Sustainable Consumption and Production (SCP/RAC)</t>
  </si>
  <si>
    <t>UE : 200.000 USD</t>
  </si>
  <si>
    <t>UE : 10 m EUR</t>
  </si>
  <si>
    <t xml:space="preserve">Projet d’appui à la gouvernance environnementale locale de l’activité industrielle à Gabès  </t>
  </si>
  <si>
    <t>Contribuer à la réduction de la pollution côtière et marine dans la région de Gabès, dans le contexte de la politique nationale renouvelée sur l’environnement en y intégrant des principes de gouvernance</t>
  </si>
  <si>
    <t>Gabès</t>
  </si>
  <si>
    <t>Expertise France</t>
  </si>
  <si>
    <t>Renforcemetn des capacités, gouvernance environnementale, subventions</t>
  </si>
  <si>
    <t>Expertise France, ONG, Bureau d'études</t>
  </si>
  <si>
    <t>Contribuer au programme de mise à niveau environnementale des unités de production du Groupe Chimique Tunisien (GCT) à Skhira, M'Dhilla, Sfax et Gabès</t>
  </si>
  <si>
    <t>Réduire, voire éliminer, les principales sources de rejets urbains ou industriels
et des émissions aériennes dans le bassin versant du lac de Bizerte</t>
  </si>
  <si>
    <t>Projet de dépollution intégrée du lac de Bizerte</t>
  </si>
  <si>
    <t>Bizerte</t>
  </si>
  <si>
    <t>BEI : 60 m EUR ; BERD : 20 m EUR ; UE : 15 m EUR</t>
  </si>
  <si>
    <t>Ligne de crédit + don</t>
  </si>
  <si>
    <t>Permettre une consolidation du marché naissant des financements verts en Tunisie par la mise à disposition des intermédiaires financiers d'une facilité de crédit dédiée à la promotion des investissements d’efficacité énergétique, énergies renouvelables, production propre et réduction de la pollution</t>
  </si>
  <si>
    <t>AFD et BEI : 100 m EUR ; UE 13.57 m EUR</t>
  </si>
  <si>
    <t>Appui à la facilité SUNREF (Sustainable Use of Natural Resources and Energy Finance in Tunisia)</t>
  </si>
  <si>
    <t>Fonds de Dépollution industrielle (FODEP) IV</t>
  </si>
  <si>
    <t>bernd Hasel Berd.hasel@kfw.de</t>
  </si>
  <si>
    <t>Décharge contrôlée III Vallée de la Medjerda</t>
  </si>
  <si>
    <t>Prêt Composite</t>
  </si>
  <si>
    <t>Décharge contrôlée III</t>
  </si>
  <si>
    <t>Décharge contrôlée III - Acceptabilité Sociale</t>
  </si>
  <si>
    <t>FIVAD: :Fonds d'Investissement pour la Valorisation des déchets</t>
  </si>
  <si>
    <t>KFW</t>
  </si>
  <si>
    <t>Réhabilitation et extension des stations d’épuration et de pompage (STEP) I + III</t>
  </si>
  <si>
    <t xml:space="preserve">Assainissement dans des zones industrielles </t>
  </si>
  <si>
    <t>Assainissement dans des zones industrielles II</t>
  </si>
  <si>
    <t>Efficience énergétique des STEP</t>
  </si>
  <si>
    <t>Traitement et évacuation des boues</t>
  </si>
  <si>
    <t>Formation Digestion</t>
  </si>
  <si>
    <t>Mesure de formation</t>
  </si>
  <si>
    <t xml:space="preserve">Programme protection du littoral </t>
  </si>
  <si>
    <t>christine.greve@kfw.de</t>
  </si>
  <si>
    <t>Programme protection du littoral / phase II</t>
  </si>
  <si>
    <t>Changement climatique : Système d’alerte précoce</t>
  </si>
  <si>
    <t>Prêt - CF</t>
  </si>
  <si>
    <t>Programme national d’amélioration de la qualité d’eau potable dans le Sud Tunisien- II</t>
  </si>
  <si>
    <t>Station de dessalement de l’eau de mer à Djerba</t>
  </si>
  <si>
    <t>Simone.cremer@kfw.de</t>
  </si>
  <si>
    <t>Prêt Promotionnel</t>
  </si>
  <si>
    <t>Station de dessalement de l’eau de mer à Zarat</t>
  </si>
  <si>
    <t>GIRE - Amélioration du taux de desserte en eau potable dans le milieu rural du gouvernorat de Béja</t>
  </si>
  <si>
    <t>Prêt composite</t>
  </si>
  <si>
    <t>GIRE – Programme d’économie d’eau et de la maîtrise de l’énergie</t>
  </si>
  <si>
    <t>Gestion Intégrée des Ressources en Eau à Mornag et Modernisation des PPI à Sidi Thabet (PISEAU II)</t>
  </si>
  <si>
    <t>Ditlinde,Davidson@kfw.de</t>
  </si>
  <si>
    <t xml:space="preserve">Gestion Intégrée des Ressources en Eau à Mornag et Modernisation des PPI à Sidi Thabet </t>
  </si>
  <si>
    <t>Mesure d'accompagnement</t>
  </si>
  <si>
    <t>Plan Directeur Laroussia</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</si>
</sst>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_-;\-* #,##0.00_-;_-* &quot;-&quot;??_-;_-@_-"/>
    <numFmt numFmtId="173" formatCode="_-[$€]* #,##0.00_-;\-[$€]* #,##0.00_-;_-[$€]* &quot;-&quot;??_-;_-@_-"/>
    <numFmt numFmtId="174" formatCode="0.0%"/>
  </numFmts>
  <fonts count="29">
    <font>
      <sz val="10"/>
      <name val="Arial"/>
      <family val="0"/>
    </font>
    <font>
      <sz val="11"/>
      <color indexed="8"/>
      <name val="Calibri"/>
      <family val="2"/>
    </font>
    <font>
      <u val="single"/>
      <sz val="10"/>
      <color indexed="12"/>
      <name val="Arial"/>
      <family val="2"/>
    </font>
    <font>
      <sz val="9"/>
      <name val="Arial Narrow"/>
      <family val="2"/>
    </font>
    <font>
      <b/>
      <sz val="9"/>
      <color indexed="9"/>
      <name val="Arial Narrow"/>
      <family val="2"/>
    </font>
    <font>
      <sz val="8"/>
      <name val="Arial"/>
      <family val="2"/>
    </font>
    <font>
      <sz val="8"/>
      <color indexed="8"/>
      <name val="Arial"/>
      <family val="2"/>
    </font>
    <font>
      <u val="single"/>
      <sz val="10"/>
      <name val="Arial"/>
      <family val="2"/>
    </font>
    <font>
      <sz val="8"/>
      <name val="Arial "/>
      <family val="0"/>
    </font>
    <font>
      <sz val="8"/>
      <name val="Tahoma"/>
      <family val="2"/>
    </font>
    <font>
      <b/>
      <sz val="8"/>
      <name val="Tahoma"/>
      <family val="2"/>
    </font>
    <font>
      <b/>
      <sz val="10"/>
      <color indexed="10"/>
      <name val="Arial Narrow"/>
      <family val="2"/>
    </font>
    <font>
      <b/>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8"/>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border>
    <border>
      <left style="hair"/>
      <right style="hair"/>
      <top style="hair"/>
      <bottom style="hair"/>
    </border>
    <border>
      <left style="thin"/>
      <right style="hair"/>
      <top style="thin"/>
      <bottom/>
    </border>
    <border>
      <left style="hair"/>
      <right style="hair"/>
      <top style="hair"/>
      <bottom/>
    </border>
    <border>
      <left style="hair"/>
      <right style="hair"/>
      <top/>
      <bottom style="hair"/>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18" fillId="3" borderId="0" applyNumberFormat="0" applyBorder="0" applyAlignment="0" applyProtection="0"/>
    <xf numFmtId="0" fontId="22" fillId="20" borderId="1" applyNumberFormat="0" applyAlignment="0" applyProtection="0"/>
    <xf numFmtId="0" fontId="24" fillId="21" borderId="2" applyNumberFormat="0" applyAlignment="0" applyProtection="0"/>
    <xf numFmtId="172"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3" fontId="0" fillId="0" borderId="0" applyFont="0" applyFill="0" applyBorder="0" applyAlignment="0" applyProtection="0"/>
    <xf numFmtId="0" fontId="26" fillId="0" borderId="0" applyNumberFormat="0" applyFill="0" applyBorder="0" applyAlignment="0" applyProtection="0"/>
    <xf numFmtId="0" fontId="17"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2" fillId="0" borderId="0" applyNumberFormat="0" applyFill="0" applyBorder="0" applyAlignment="0" applyProtection="0"/>
    <xf numFmtId="0" fontId="20" fillId="7" borderId="1" applyNumberFormat="0" applyAlignment="0" applyProtection="0"/>
    <xf numFmtId="0" fontId="23"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1" fillId="20" borderId="8" applyNumberFormat="0" applyAlignment="0" applyProtection="0"/>
    <xf numFmtId="9" fontId="0" fillId="0" borderId="0" applyFont="0" applyFill="0" applyBorder="0" applyAlignment="0" applyProtection="0"/>
    <xf numFmtId="0" fontId="13" fillId="0" borderId="0" applyNumberFormat="0" applyFill="0" applyBorder="0" applyAlignment="0" applyProtection="0"/>
    <xf numFmtId="0" fontId="27" fillId="0" borderId="9" applyNumberFormat="0" applyFill="0" applyAlignment="0" applyProtection="0"/>
    <xf numFmtId="0" fontId="25" fillId="0" borderId="0" applyNumberFormat="0" applyFill="0" applyBorder="0" applyAlignment="0" applyProtection="0"/>
  </cellStyleXfs>
  <cellXfs count="61">
    <xf numFmtId="0" fontId="0" fillId="0" borderId="0" xfId="0" applyAlignment="1">
      <alignment/>
    </xf>
    <xf numFmtId="0" fontId="3" fillId="24" borderId="0" xfId="0" applyFont="1" applyFill="1" applyAlignment="1">
      <alignment wrapText="1"/>
    </xf>
    <xf numFmtId="0" fontId="4" fillId="25" borderId="10" xfId="0" applyFont="1" applyFill="1" applyBorder="1" applyAlignment="1">
      <alignment horizontal="center" vertical="center" wrapText="1"/>
    </xf>
    <xf numFmtId="0" fontId="3" fillId="24" borderId="0" xfId="0" applyFont="1" applyFill="1" applyAlignment="1">
      <alignment horizontal="center" wrapText="1"/>
    </xf>
    <xf numFmtId="0" fontId="3" fillId="0" borderId="0" xfId="0" applyFont="1" applyAlignment="1">
      <alignment horizontal="center"/>
    </xf>
    <xf numFmtId="0" fontId="3" fillId="24" borderId="0" xfId="0" applyFont="1" applyFill="1" applyAlignment="1">
      <alignment horizontal="right" wrapText="1"/>
    </xf>
    <xf numFmtId="0" fontId="4" fillId="25" borderId="10" xfId="0" applyFont="1" applyFill="1" applyBorder="1" applyAlignment="1">
      <alignment horizontal="right" vertical="center" wrapText="1"/>
    </xf>
    <xf numFmtId="0" fontId="5" fillId="0" borderId="11" xfId="0" applyFont="1" applyFill="1" applyBorder="1" applyAlignment="1">
      <alignment vertical="center" wrapText="1"/>
    </xf>
    <xf numFmtId="0" fontId="5" fillId="0" borderId="11" xfId="0" applyFont="1" applyFill="1" applyBorder="1" applyAlignment="1">
      <alignment horizontal="center" vertical="center" wrapText="1"/>
    </xf>
    <xf numFmtId="14" fontId="5" fillId="0" borderId="11" xfId="0" applyNumberFormat="1" applyFont="1" applyFill="1" applyBorder="1" applyAlignment="1">
      <alignment horizontal="center" vertical="center" wrapText="1"/>
    </xf>
    <xf numFmtId="0" fontId="5" fillId="0" borderId="11" xfId="53" applyNumberFormat="1" applyFont="1" applyFill="1" applyBorder="1" applyAlignment="1" applyProtection="1">
      <alignment horizontal="center" vertical="center" wrapText="1"/>
      <protection/>
    </xf>
    <xf numFmtId="0" fontId="5" fillId="0" borderId="11" xfId="0" applyNumberFormat="1" applyFont="1" applyFill="1" applyBorder="1" applyAlignment="1">
      <alignment horizontal="center" vertical="center" wrapText="1"/>
    </xf>
    <xf numFmtId="0" fontId="6" fillId="0" borderId="11" xfId="0" applyFont="1" applyFill="1" applyBorder="1" applyAlignment="1">
      <alignment vertical="center" wrapText="1"/>
    </xf>
    <xf numFmtId="14" fontId="5" fillId="0" borderId="11" xfId="0" applyNumberFormat="1" applyFont="1" applyFill="1" applyBorder="1" applyAlignment="1" quotePrefix="1">
      <alignment horizontal="center" vertical="center" wrapText="1"/>
    </xf>
    <xf numFmtId="3" fontId="5" fillId="0" borderId="11" xfId="0" applyNumberFormat="1" applyFont="1" applyFill="1" applyBorder="1" applyAlignment="1">
      <alignment horizontal="center" vertical="center" wrapText="1"/>
    </xf>
    <xf numFmtId="17" fontId="5" fillId="0" borderId="11" xfId="53" applyNumberFormat="1" applyFont="1" applyFill="1" applyBorder="1" applyAlignment="1" applyProtection="1">
      <alignment horizontal="center" vertical="center" wrapText="1"/>
      <protection/>
    </xf>
    <xf numFmtId="17" fontId="5" fillId="0" borderId="11" xfId="0" applyNumberFormat="1" applyFont="1" applyFill="1" applyBorder="1" applyAlignment="1">
      <alignment horizontal="center" vertical="center" wrapText="1"/>
    </xf>
    <xf numFmtId="0" fontId="3" fillId="0" borderId="0" xfId="0" applyFont="1" applyFill="1" applyBorder="1" applyAlignment="1">
      <alignment/>
    </xf>
    <xf numFmtId="0" fontId="4"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xf>
    <xf numFmtId="0" fontId="4" fillId="25" borderId="12" xfId="0" applyFont="1" applyFill="1" applyBorder="1" applyAlignment="1">
      <alignment horizontal="center" vertical="center" wrapText="1"/>
    </xf>
    <xf numFmtId="0" fontId="2" fillId="0" borderId="11" xfId="53" applyFill="1" applyBorder="1" applyAlignment="1">
      <alignment horizontal="center" vertical="center" wrapText="1"/>
    </xf>
    <xf numFmtId="0" fontId="3" fillId="0" borderId="0" xfId="0" applyFont="1" applyFill="1" applyBorder="1" applyAlignment="1">
      <alignment horizontal="left"/>
    </xf>
    <xf numFmtId="172" fontId="5" fillId="0" borderId="11" xfId="42" applyNumberFormat="1" applyFont="1" applyFill="1" applyBorder="1" applyAlignment="1">
      <alignment horizontal="right" vertical="center" wrapText="1"/>
    </xf>
    <xf numFmtId="172" fontId="5" fillId="0" borderId="11" xfId="42" applyNumberFormat="1" applyFont="1" applyFill="1" applyBorder="1" applyAlignment="1">
      <alignment vertical="center" wrapText="1"/>
    </xf>
    <xf numFmtId="0" fontId="5" fillId="0" borderId="0" xfId="0" applyFont="1" applyFill="1" applyBorder="1" applyAlignment="1">
      <alignment vertical="center" wrapText="1"/>
    </xf>
    <xf numFmtId="0" fontId="5" fillId="0" borderId="11" xfId="0" applyFont="1" applyFill="1" applyBorder="1" applyAlignment="1">
      <alignment horizontal="left" vertical="center" wrapText="1"/>
    </xf>
    <xf numFmtId="0" fontId="7" fillId="0" borderId="11" xfId="53" applyFont="1" applyFill="1" applyBorder="1" applyAlignment="1">
      <alignment vertical="center" wrapText="1"/>
    </xf>
    <xf numFmtId="0" fontId="7" fillId="0" borderId="11" xfId="53" applyFont="1" applyFill="1" applyBorder="1" applyAlignment="1">
      <alignment horizontal="center" vertical="center" wrapText="1"/>
    </xf>
    <xf numFmtId="172" fontId="5" fillId="0" borderId="11" xfId="0" applyNumberFormat="1" applyFont="1" applyFill="1" applyBorder="1" applyAlignment="1">
      <alignment horizontal="right" vertical="center" wrapText="1"/>
    </xf>
    <xf numFmtId="172" fontId="5" fillId="0" borderId="11" xfId="0" applyNumberFormat="1" applyFont="1" applyFill="1" applyBorder="1" applyAlignment="1">
      <alignment vertical="center" wrapText="1"/>
    </xf>
    <xf numFmtId="0" fontId="3" fillId="24" borderId="0" xfId="0" applyFont="1" applyFill="1" applyAlignment="1">
      <alignment horizontal="center" vertical="center" wrapText="1"/>
    </xf>
    <xf numFmtId="0" fontId="11" fillId="25" borderId="10" xfId="0" applyFont="1" applyFill="1" applyBorder="1" applyAlignment="1">
      <alignment horizontal="left" vertical="center" wrapText="1"/>
    </xf>
    <xf numFmtId="0" fontId="3" fillId="24" borderId="11" xfId="0" applyFont="1" applyFill="1" applyBorder="1" applyAlignment="1">
      <alignment horizontal="center" vertical="center" wrapText="1"/>
    </xf>
    <xf numFmtId="0" fontId="3" fillId="0" borderId="11" xfId="0" applyFont="1" applyBorder="1" applyAlignment="1">
      <alignment horizontal="center" vertical="center"/>
    </xf>
    <xf numFmtId="0" fontId="3" fillId="24" borderId="11" xfId="0" applyFont="1" applyFill="1" applyBorder="1" applyAlignment="1">
      <alignment horizontal="left" vertical="center" wrapText="1"/>
    </xf>
    <xf numFmtId="0" fontId="8" fillId="0" borderId="11" xfId="0" applyFont="1" applyFill="1" applyBorder="1" applyAlignment="1">
      <alignment vertical="top" wrapText="1"/>
    </xf>
    <xf numFmtId="0" fontId="5" fillId="0" borderId="11" xfId="0" applyFont="1" applyFill="1" applyBorder="1" applyAlignment="1">
      <alignment/>
    </xf>
    <xf numFmtId="9" fontId="5" fillId="0" borderId="11" xfId="59" applyFont="1" applyFill="1" applyBorder="1" applyAlignment="1">
      <alignment vertical="center" wrapText="1"/>
    </xf>
    <xf numFmtId="174" fontId="5" fillId="0" borderId="11" xfId="59" applyNumberFormat="1" applyFont="1" applyFill="1" applyBorder="1" applyAlignment="1">
      <alignment vertical="center" wrapText="1"/>
    </xf>
    <xf numFmtId="0" fontId="12" fillId="0" borderId="11" xfId="0" applyFont="1" applyFill="1" applyBorder="1" applyAlignment="1">
      <alignment horizontal="center" vertical="center" wrapText="1"/>
    </xf>
    <xf numFmtId="0" fontId="3" fillId="24" borderId="0" xfId="0" applyFont="1" applyFill="1" applyAlignment="1">
      <alignment vertical="center" wrapText="1"/>
    </xf>
    <xf numFmtId="0" fontId="3" fillId="0" borderId="11" xfId="0" applyFont="1" applyFill="1" applyBorder="1" applyAlignment="1">
      <alignment horizontal="center" vertical="center"/>
    </xf>
    <xf numFmtId="0" fontId="3" fillId="0" borderId="11"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3" fillId="0" borderId="0" xfId="0" applyFont="1" applyFill="1" applyBorder="1" applyAlignment="1">
      <alignment vertical="center"/>
    </xf>
    <xf numFmtId="0" fontId="3" fillId="0" borderId="0" xfId="0" applyFont="1" applyFill="1" applyBorder="1" applyAlignment="1">
      <alignment horizontal="center" vertical="center" wrapText="1"/>
    </xf>
    <xf numFmtId="0" fontId="4" fillId="25" borderId="1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3" fillId="0" borderId="11" xfId="0" applyFont="1" applyFill="1" applyBorder="1" applyAlignment="1">
      <alignment horizontal="left" vertical="center"/>
    </xf>
    <xf numFmtId="0" fontId="3" fillId="24" borderId="0" xfId="0" applyFont="1" applyFill="1" applyAlignment="1">
      <alignment horizontal="left" wrapText="1"/>
    </xf>
    <xf numFmtId="0" fontId="0" fillId="0" borderId="0" xfId="0" applyFill="1" applyAlignment="1">
      <alignment/>
    </xf>
    <xf numFmtId="0" fontId="5" fillId="0" borderId="13" xfId="0" applyFont="1" applyFill="1" applyBorder="1" applyAlignment="1">
      <alignment horizontal="center" vertical="center" wrapText="1"/>
    </xf>
    <xf numFmtId="0" fontId="5" fillId="0" borderId="13" xfId="0" applyFont="1" applyFill="1" applyBorder="1" applyAlignment="1">
      <alignment horizontal="left"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wp.org/wacdep" TargetMode="External" /><Relationship Id="rId2" Type="http://schemas.openxmlformats.org/officeDocument/2006/relationships/hyperlink" Target="mailto:stefano.corrado@eeas.europa.eu" TargetMode="External" /><Relationship Id="rId3" Type="http://schemas.openxmlformats.org/officeDocument/2006/relationships/hyperlink" Target="mailto:stefano.corrado@eeas.europa.eu" TargetMode="External" /><Relationship Id="rId4" Type="http://schemas.openxmlformats.org/officeDocument/2006/relationships/hyperlink" Target="mailto:stefano.corrado@eeas.europa.eu" TargetMode="External" /><Relationship Id="rId5" Type="http://schemas.openxmlformats.org/officeDocument/2006/relationships/hyperlink" Target="mailto:i.vangrunderbeeck@eib.org" TargetMode="External" /><Relationship Id="rId6" Type="http://schemas.openxmlformats.org/officeDocument/2006/relationships/hyperlink" Target="mailto:Nicola.Di-Pietrantonio@ec.europa.eu" TargetMode="External" /><Relationship Id="rId7" Type="http://schemas.openxmlformats.org/officeDocument/2006/relationships/hyperlink" Target="mailto:m.scatasta@eib.org" TargetMode="External" /><Relationship Id="rId8" Type="http://schemas.openxmlformats.org/officeDocument/2006/relationships/hyperlink" Target="http://www.mehsip-ppif.eu/" TargetMode="External" /><Relationship Id="rId9" Type="http://schemas.openxmlformats.org/officeDocument/2006/relationships/hyperlink" Target="mailto:l.dumas@eib.org" TargetMode="External" /><Relationship Id="rId10" Type="http://schemas.openxmlformats.org/officeDocument/2006/relationships/hyperlink" Target="mailto:Stephane.Halgand@ec.europa.eu" TargetMode="External" /><Relationship Id="rId11" Type="http://schemas.openxmlformats.org/officeDocument/2006/relationships/hyperlink" Target="http://enpi-info.eu/mainmed.php?id=442&amp;id_type=10" TargetMode="External" /><Relationship Id="rId12" Type="http://schemas.openxmlformats.org/officeDocument/2006/relationships/hyperlink" Target="mailto:francois.decharette@dgtresor.gouv.fr" TargetMode="External" /><Relationship Id="rId13" Type="http://schemas.openxmlformats.org/officeDocument/2006/relationships/hyperlink" Target="mailto:francois.decharette@dgtresor.gouv.fr" TargetMode="External" /><Relationship Id="rId14" Type="http://schemas.openxmlformats.org/officeDocument/2006/relationships/hyperlink" Target="mailto:stefano.corrado@eeas.europa.eu" TargetMode="External" /><Relationship Id="rId15" Type="http://schemas.openxmlformats.org/officeDocument/2006/relationships/hyperlink" Target="mailto:denis.pommier@eeas.europa.eeu" TargetMode="External" /><Relationship Id="rId16" Type="http://schemas.openxmlformats.org/officeDocument/2006/relationships/hyperlink" Target="mailto:stefano.corrado@eeas.europa.eu" TargetMode="External" /><Relationship Id="rId17" Type="http://schemas.openxmlformats.org/officeDocument/2006/relationships/hyperlink" Target="mailto:stefano.corrado@eeas.europa.eu" TargetMode="External" /><Relationship Id="rId18" Type="http://schemas.openxmlformats.org/officeDocument/2006/relationships/hyperlink" Target="mailto:christine.greve@kfw.de" TargetMode="External" /><Relationship Id="rId19" Type="http://schemas.openxmlformats.org/officeDocument/2006/relationships/hyperlink" Target="mailto:christine.greve@kfw.de" TargetMode="External" /><Relationship Id="rId20" Type="http://schemas.openxmlformats.org/officeDocument/2006/relationships/hyperlink" Target="mailto:karima.kefi@eda.admin.ch" TargetMode="External" /><Relationship Id="rId21" Type="http://schemas.openxmlformats.org/officeDocument/2006/relationships/hyperlink" Target="mailto:karima.kefi@eda.admin.ch" TargetMode="External" /><Relationship Id="rId22" Type="http://schemas.openxmlformats.org/officeDocument/2006/relationships/hyperlink" Target="mailto:nejla.ghachem@eda.admin.ch" TargetMode="External" /><Relationship Id="rId23" Type="http://schemas.openxmlformats.org/officeDocument/2006/relationships/hyperlink" Target="mailto:Souhaib.khayati@eda.admin.ch" TargetMode="External" /><Relationship Id="rId24" Type="http://schemas.openxmlformats.org/officeDocument/2006/relationships/hyperlink" Target="mailto:nejla.ghachem@eda.admin.ch" TargetMode="External" /><Relationship Id="rId25" Type="http://schemas.openxmlformats.org/officeDocument/2006/relationships/comments" Target="../comments1.xml" /><Relationship Id="rId26" Type="http://schemas.openxmlformats.org/officeDocument/2006/relationships/vmlDrawing" Target="../drawings/vmlDrawing1.vml" /><Relationship Id="rId2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231"/>
  <sheetViews>
    <sheetView showGridLines="0" tabSelected="1" zoomScaleSheetLayoutView="100" zoomScalePageLayoutView="0" workbookViewId="0" topLeftCell="A1">
      <pane ySplit="1200" topLeftCell="BM1" activePane="bottomLeft" state="split"/>
      <selection pane="topLeft" activeCell="D1" sqref="D1"/>
      <selection pane="bottomLeft" activeCell="E228" sqref="E228"/>
    </sheetView>
  </sheetViews>
  <sheetFormatPr defaultColWidth="9.00390625" defaultRowHeight="12.75"/>
  <cols>
    <col min="1" max="1" width="3.28125" style="1" customWidth="1"/>
    <col min="2" max="2" width="11.00390625" style="51" customWidth="1"/>
    <col min="3" max="3" width="35.7109375" style="1" customWidth="1"/>
    <col min="4" max="4" width="13.140625" style="1" customWidth="1"/>
    <col min="5" max="5" width="34.8515625" style="1" customWidth="1"/>
    <col min="6" max="6" width="23.421875" style="1" customWidth="1"/>
    <col min="7" max="7" width="16.57421875" style="4" customWidth="1"/>
    <col min="8" max="9" width="7.8515625" style="3" customWidth="1"/>
    <col min="10" max="10" width="9.57421875" style="3" customWidth="1"/>
    <col min="11" max="11" width="14.7109375" style="3" customWidth="1"/>
    <col min="12" max="12" width="13.28125" style="3" customWidth="1"/>
    <col min="13" max="13" width="10.57421875" style="3" customWidth="1"/>
    <col min="14" max="14" width="16.57421875" style="32" customWidth="1"/>
    <col min="15" max="15" width="11.7109375" style="5" bestFit="1" customWidth="1"/>
    <col min="16" max="16" width="12.00390625" style="5" customWidth="1"/>
    <col min="17" max="17" width="14.8515625" style="3" customWidth="1"/>
    <col min="18" max="18" width="22.57421875" style="3" customWidth="1"/>
    <col min="19" max="19" width="9.00390625" style="17" customWidth="1"/>
    <col min="20" max="20" width="19.421875" style="23" customWidth="1"/>
    <col min="21" max="16384" width="9.00390625" style="17" customWidth="1"/>
  </cols>
  <sheetData>
    <row r="1" spans="1:20" s="18" customFormat="1" ht="47.25" customHeight="1">
      <c r="A1" s="2" t="s">
        <v>79</v>
      </c>
      <c r="B1" s="48" t="s">
        <v>36</v>
      </c>
      <c r="C1" s="2" t="s">
        <v>37</v>
      </c>
      <c r="D1" s="2" t="s">
        <v>423</v>
      </c>
      <c r="E1" s="2" t="s">
        <v>424</v>
      </c>
      <c r="F1" s="2" t="s">
        <v>82</v>
      </c>
      <c r="G1" s="2" t="s">
        <v>425</v>
      </c>
      <c r="H1" s="2" t="s">
        <v>426</v>
      </c>
      <c r="I1" s="2" t="s">
        <v>38</v>
      </c>
      <c r="J1" s="2" t="s">
        <v>39</v>
      </c>
      <c r="K1" s="2" t="s">
        <v>40</v>
      </c>
      <c r="L1" s="2" t="s">
        <v>41</v>
      </c>
      <c r="M1" s="2" t="s">
        <v>47</v>
      </c>
      <c r="N1" s="2" t="s">
        <v>48</v>
      </c>
      <c r="O1" s="6" t="s">
        <v>42</v>
      </c>
      <c r="P1" s="6" t="s">
        <v>427</v>
      </c>
      <c r="Q1" s="2" t="s">
        <v>43</v>
      </c>
      <c r="R1" s="21" t="s">
        <v>44</v>
      </c>
      <c r="T1" s="33" t="s">
        <v>428</v>
      </c>
    </row>
    <row r="2" spans="1:20" s="19" customFormat="1" ht="22.5">
      <c r="A2" s="7"/>
      <c r="B2" s="27" t="s">
        <v>70</v>
      </c>
      <c r="C2" s="7" t="s">
        <v>50</v>
      </c>
      <c r="D2" s="7"/>
      <c r="E2" s="7"/>
      <c r="F2" s="7"/>
      <c r="G2" s="27"/>
      <c r="H2" s="9"/>
      <c r="I2" s="9"/>
      <c r="J2" s="8"/>
      <c r="K2" s="8" t="s">
        <v>81</v>
      </c>
      <c r="L2" s="8"/>
      <c r="M2" s="8" t="s">
        <v>71</v>
      </c>
      <c r="N2" s="8" t="s">
        <v>49</v>
      </c>
      <c r="O2" s="24">
        <v>6.14</v>
      </c>
      <c r="P2" s="30"/>
      <c r="Q2" s="8"/>
      <c r="R2" s="8"/>
      <c r="T2" s="8"/>
    </row>
    <row r="3" spans="1:20" s="19" customFormat="1" ht="33.75">
      <c r="A3" s="7"/>
      <c r="B3" s="27" t="s">
        <v>70</v>
      </c>
      <c r="C3" s="7" t="s">
        <v>51</v>
      </c>
      <c r="D3" s="7"/>
      <c r="E3" s="7"/>
      <c r="F3" s="7"/>
      <c r="G3" s="27"/>
      <c r="H3" s="9"/>
      <c r="I3" s="9"/>
      <c r="J3" s="8"/>
      <c r="K3" s="8" t="s">
        <v>81</v>
      </c>
      <c r="L3" s="8"/>
      <c r="M3" s="8" t="s">
        <v>80</v>
      </c>
      <c r="N3" s="8" t="s">
        <v>52</v>
      </c>
      <c r="O3" s="24">
        <v>0.25</v>
      </c>
      <c r="P3" s="30"/>
      <c r="Q3" s="8"/>
      <c r="R3" s="8"/>
      <c r="T3" s="8"/>
    </row>
    <row r="4" spans="1:20" s="19" customFormat="1" ht="22.5">
      <c r="A4" s="7"/>
      <c r="B4" s="27" t="s">
        <v>70</v>
      </c>
      <c r="C4" s="7" t="s">
        <v>50</v>
      </c>
      <c r="D4" s="7"/>
      <c r="E4" s="7"/>
      <c r="F4" s="7"/>
      <c r="G4" s="27"/>
      <c r="H4" s="9"/>
      <c r="I4" s="9"/>
      <c r="J4" s="8"/>
      <c r="K4" s="8" t="s">
        <v>81</v>
      </c>
      <c r="L4" s="8"/>
      <c r="M4" s="8" t="s">
        <v>80</v>
      </c>
      <c r="N4" s="8" t="s">
        <v>53</v>
      </c>
      <c r="O4" s="24">
        <v>0.8</v>
      </c>
      <c r="P4" s="30"/>
      <c r="Q4" s="8"/>
      <c r="R4" s="8"/>
      <c r="T4" s="8"/>
    </row>
    <row r="5" spans="1:20" s="19" customFormat="1" ht="22.5">
      <c r="A5" s="7"/>
      <c r="B5" s="27" t="s">
        <v>70</v>
      </c>
      <c r="C5" s="7" t="s">
        <v>633</v>
      </c>
      <c r="D5" s="7"/>
      <c r="E5" s="7"/>
      <c r="F5" s="7" t="s">
        <v>634</v>
      </c>
      <c r="G5" s="27"/>
      <c r="H5" s="9"/>
      <c r="I5" s="9"/>
      <c r="J5" s="8"/>
      <c r="K5" s="8" t="s">
        <v>81</v>
      </c>
      <c r="L5" s="8"/>
      <c r="M5" s="8" t="s">
        <v>71</v>
      </c>
      <c r="N5" s="8" t="s">
        <v>49</v>
      </c>
      <c r="O5" s="24">
        <v>12</v>
      </c>
      <c r="P5" s="30"/>
      <c r="Q5" s="8"/>
      <c r="R5" s="8"/>
      <c r="T5" s="8"/>
    </row>
    <row r="6" spans="1:20" s="19" customFormat="1" ht="22.5">
      <c r="A6" s="7"/>
      <c r="B6" s="27" t="s">
        <v>70</v>
      </c>
      <c r="C6" s="7" t="s">
        <v>633</v>
      </c>
      <c r="D6" s="7"/>
      <c r="E6" s="7"/>
      <c r="F6" s="7" t="s">
        <v>634</v>
      </c>
      <c r="G6" s="27"/>
      <c r="H6" s="9"/>
      <c r="I6" s="9"/>
      <c r="J6" s="8"/>
      <c r="K6" s="8" t="s">
        <v>81</v>
      </c>
      <c r="L6" s="8"/>
      <c r="M6" s="8" t="s">
        <v>80</v>
      </c>
      <c r="N6" s="8" t="s">
        <v>49</v>
      </c>
      <c r="O6" s="24">
        <v>4</v>
      </c>
      <c r="P6" s="30"/>
      <c r="Q6" s="8"/>
      <c r="R6" s="8"/>
      <c r="T6" s="8"/>
    </row>
    <row r="7" spans="1:20" s="19" customFormat="1" ht="22.5">
      <c r="A7" s="7"/>
      <c r="B7" s="27" t="s">
        <v>70</v>
      </c>
      <c r="C7" s="7" t="s">
        <v>633</v>
      </c>
      <c r="D7" s="7"/>
      <c r="E7" s="7"/>
      <c r="F7" s="7" t="s">
        <v>634</v>
      </c>
      <c r="G7" s="27"/>
      <c r="H7" s="9"/>
      <c r="I7" s="9"/>
      <c r="J7" s="8"/>
      <c r="K7" s="8" t="s">
        <v>81</v>
      </c>
      <c r="L7" s="8"/>
      <c r="M7" s="8" t="s">
        <v>80</v>
      </c>
      <c r="N7" s="8" t="s">
        <v>53</v>
      </c>
      <c r="O7" s="24">
        <v>1</v>
      </c>
      <c r="P7" s="30"/>
      <c r="Q7" s="8"/>
      <c r="R7" s="8"/>
      <c r="T7" s="8"/>
    </row>
    <row r="8" spans="1:20" s="19" customFormat="1" ht="11.25">
      <c r="A8" s="7"/>
      <c r="B8" s="27" t="s">
        <v>70</v>
      </c>
      <c r="C8" s="7" t="s">
        <v>54</v>
      </c>
      <c r="D8" s="7"/>
      <c r="E8" s="7"/>
      <c r="F8" s="7"/>
      <c r="G8" s="27"/>
      <c r="H8" s="9"/>
      <c r="I8" s="9"/>
      <c r="J8" s="8"/>
      <c r="K8" s="8" t="s">
        <v>81</v>
      </c>
      <c r="L8" s="8"/>
      <c r="M8" s="8" t="s">
        <v>55</v>
      </c>
      <c r="N8" s="8" t="s">
        <v>49</v>
      </c>
      <c r="O8" s="24">
        <v>9.2</v>
      </c>
      <c r="P8" s="30"/>
      <c r="Q8" s="8"/>
      <c r="R8" s="8"/>
      <c r="T8" s="8"/>
    </row>
    <row r="9" spans="1:20" s="19" customFormat="1" ht="11.25">
      <c r="A9" s="7"/>
      <c r="B9" s="27" t="s">
        <v>70</v>
      </c>
      <c r="C9" s="7" t="s">
        <v>56</v>
      </c>
      <c r="D9" s="7"/>
      <c r="E9" s="7"/>
      <c r="F9" s="7"/>
      <c r="G9" s="27"/>
      <c r="H9" s="9"/>
      <c r="I9" s="9"/>
      <c r="J9" s="8"/>
      <c r="K9" s="8" t="s">
        <v>81</v>
      </c>
      <c r="L9" s="8"/>
      <c r="M9" s="8" t="s">
        <v>55</v>
      </c>
      <c r="N9" s="8" t="s">
        <v>49</v>
      </c>
      <c r="O9" s="24">
        <v>8.8</v>
      </c>
      <c r="P9" s="30"/>
      <c r="Q9" s="8"/>
      <c r="R9" s="8"/>
      <c r="T9" s="8"/>
    </row>
    <row r="10" spans="1:20" s="19" customFormat="1" ht="22.5">
      <c r="A10" s="7"/>
      <c r="B10" s="27" t="s">
        <v>70</v>
      </c>
      <c r="C10" s="7" t="s">
        <v>57</v>
      </c>
      <c r="D10" s="7"/>
      <c r="E10" s="7"/>
      <c r="F10" s="7"/>
      <c r="G10" s="27"/>
      <c r="H10" s="9"/>
      <c r="I10" s="9"/>
      <c r="J10" s="8"/>
      <c r="K10" s="8" t="s">
        <v>81</v>
      </c>
      <c r="L10" s="8"/>
      <c r="M10" s="8" t="s">
        <v>80</v>
      </c>
      <c r="N10" s="8" t="s">
        <v>53</v>
      </c>
      <c r="O10" s="24">
        <v>0.4</v>
      </c>
      <c r="P10" s="30"/>
      <c r="Q10" s="8"/>
      <c r="R10" s="10"/>
      <c r="T10" s="8"/>
    </row>
    <row r="11" spans="1:20" s="19" customFormat="1" ht="22.5">
      <c r="A11" s="7"/>
      <c r="B11" s="27" t="s">
        <v>70</v>
      </c>
      <c r="C11" s="7" t="s">
        <v>635</v>
      </c>
      <c r="D11" s="7"/>
      <c r="E11" s="7"/>
      <c r="F11" s="7" t="s">
        <v>634</v>
      </c>
      <c r="G11" s="27"/>
      <c r="H11" s="9"/>
      <c r="I11" s="9"/>
      <c r="J11" s="8"/>
      <c r="K11" s="8" t="s">
        <v>81</v>
      </c>
      <c r="L11" s="8"/>
      <c r="M11" s="8" t="s">
        <v>636</v>
      </c>
      <c r="N11" s="8" t="s">
        <v>49</v>
      </c>
      <c r="O11" s="24">
        <v>10</v>
      </c>
      <c r="P11" s="30"/>
      <c r="Q11" s="8"/>
      <c r="R11" s="10"/>
      <c r="T11" s="8"/>
    </row>
    <row r="12" spans="1:20" s="19" customFormat="1" ht="22.5">
      <c r="A12" s="7"/>
      <c r="B12" s="27" t="s">
        <v>70</v>
      </c>
      <c r="C12" s="7" t="s">
        <v>637</v>
      </c>
      <c r="D12" s="7"/>
      <c r="E12" s="7"/>
      <c r="F12" s="7" t="s">
        <v>634</v>
      </c>
      <c r="G12" s="27"/>
      <c r="H12" s="9"/>
      <c r="I12" s="9"/>
      <c r="J12" s="8"/>
      <c r="K12" s="8" t="s">
        <v>81</v>
      </c>
      <c r="L12" s="8"/>
      <c r="M12" s="8" t="s">
        <v>636</v>
      </c>
      <c r="N12" s="8" t="s">
        <v>49</v>
      </c>
      <c r="O12" s="24">
        <v>15.7</v>
      </c>
      <c r="P12" s="30"/>
      <c r="Q12" s="8"/>
      <c r="R12" s="10"/>
      <c r="T12" s="8"/>
    </row>
    <row r="13" spans="1:20" s="19" customFormat="1" ht="22.5">
      <c r="A13" s="7"/>
      <c r="B13" s="27" t="s">
        <v>70</v>
      </c>
      <c r="C13" s="7" t="s">
        <v>637</v>
      </c>
      <c r="D13" s="7"/>
      <c r="E13" s="7"/>
      <c r="F13" s="7" t="s">
        <v>634</v>
      </c>
      <c r="G13" s="27"/>
      <c r="H13" s="9"/>
      <c r="I13" s="9"/>
      <c r="J13" s="8"/>
      <c r="K13" s="8" t="s">
        <v>81</v>
      </c>
      <c r="L13" s="8"/>
      <c r="M13" s="8" t="s">
        <v>80</v>
      </c>
      <c r="N13" s="8" t="s">
        <v>53</v>
      </c>
      <c r="O13" s="24">
        <v>2</v>
      </c>
      <c r="P13" s="30"/>
      <c r="Q13" s="8"/>
      <c r="R13" s="10"/>
      <c r="T13" s="8"/>
    </row>
    <row r="14" spans="1:20" s="19" customFormat="1" ht="22.5">
      <c r="A14" s="7"/>
      <c r="B14" s="27" t="s">
        <v>70</v>
      </c>
      <c r="C14" s="7" t="s">
        <v>638</v>
      </c>
      <c r="D14" s="7"/>
      <c r="E14" s="7"/>
      <c r="F14" s="7" t="s">
        <v>634</v>
      </c>
      <c r="G14" s="27"/>
      <c r="H14" s="9"/>
      <c r="I14" s="9"/>
      <c r="J14" s="8"/>
      <c r="K14" s="8" t="s">
        <v>81</v>
      </c>
      <c r="L14" s="8"/>
      <c r="M14" s="8" t="s">
        <v>80</v>
      </c>
      <c r="N14" s="8" t="s">
        <v>53</v>
      </c>
      <c r="O14" s="24">
        <v>1.5</v>
      </c>
      <c r="P14" s="30"/>
      <c r="Q14" s="8"/>
      <c r="R14" s="10"/>
      <c r="T14" s="8"/>
    </row>
    <row r="15" spans="1:20" s="19" customFormat="1" ht="22.5">
      <c r="A15" s="7"/>
      <c r="B15" s="27" t="s">
        <v>70</v>
      </c>
      <c r="C15" s="7" t="s">
        <v>639</v>
      </c>
      <c r="D15" s="7"/>
      <c r="E15" s="7"/>
      <c r="F15" s="7" t="s">
        <v>634</v>
      </c>
      <c r="G15" s="27"/>
      <c r="H15" s="9"/>
      <c r="I15" s="9"/>
      <c r="J15" s="8"/>
      <c r="K15" s="8" t="s">
        <v>640</v>
      </c>
      <c r="L15" s="8"/>
      <c r="M15" s="8" t="s">
        <v>80</v>
      </c>
      <c r="N15" s="8" t="s">
        <v>49</v>
      </c>
      <c r="O15" s="24">
        <v>9</v>
      </c>
      <c r="P15" s="30"/>
      <c r="Q15" s="8"/>
      <c r="R15" s="10"/>
      <c r="T15" s="8"/>
    </row>
    <row r="16" spans="1:20" s="19" customFormat="1" ht="22.5">
      <c r="A16" s="7"/>
      <c r="B16" s="27" t="s">
        <v>70</v>
      </c>
      <c r="C16" s="7" t="s">
        <v>639</v>
      </c>
      <c r="D16" s="7"/>
      <c r="E16" s="7"/>
      <c r="F16" s="7" t="s">
        <v>634</v>
      </c>
      <c r="G16" s="27"/>
      <c r="H16" s="9"/>
      <c r="I16" s="9"/>
      <c r="J16" s="8"/>
      <c r="K16" s="8" t="s">
        <v>640</v>
      </c>
      <c r="L16" s="8"/>
      <c r="M16" s="8" t="s">
        <v>80</v>
      </c>
      <c r="N16" s="8" t="s">
        <v>49</v>
      </c>
      <c r="O16" s="24">
        <v>2</v>
      </c>
      <c r="P16" s="30"/>
      <c r="Q16" s="8"/>
      <c r="R16" s="10"/>
      <c r="T16" s="8"/>
    </row>
    <row r="17" spans="1:20" s="19" customFormat="1" ht="22.5">
      <c r="A17" s="7"/>
      <c r="B17" s="27" t="s">
        <v>70</v>
      </c>
      <c r="C17" s="7" t="s">
        <v>639</v>
      </c>
      <c r="D17" s="7"/>
      <c r="E17" s="7"/>
      <c r="F17" s="7" t="s">
        <v>634</v>
      </c>
      <c r="G17" s="27"/>
      <c r="H17" s="9"/>
      <c r="I17" s="9"/>
      <c r="J17" s="8"/>
      <c r="K17" s="8" t="s">
        <v>640</v>
      </c>
      <c r="L17" s="8"/>
      <c r="M17" s="8" t="s">
        <v>80</v>
      </c>
      <c r="N17" s="8" t="s">
        <v>53</v>
      </c>
      <c r="O17" s="24">
        <v>0.8</v>
      </c>
      <c r="P17" s="30"/>
      <c r="Q17" s="8"/>
      <c r="R17" s="10"/>
      <c r="T17" s="8"/>
    </row>
    <row r="18" spans="1:20" s="19" customFormat="1" ht="22.5">
      <c r="A18" s="7"/>
      <c r="B18" s="27" t="s">
        <v>70</v>
      </c>
      <c r="C18" s="7" t="s">
        <v>58</v>
      </c>
      <c r="D18" s="7"/>
      <c r="E18" s="7"/>
      <c r="F18" s="7" t="s">
        <v>634</v>
      </c>
      <c r="G18" s="27"/>
      <c r="H18" s="9"/>
      <c r="I18" s="9"/>
      <c r="J18" s="8"/>
      <c r="K18" s="8" t="s">
        <v>81</v>
      </c>
      <c r="L18" s="8"/>
      <c r="M18" s="8" t="s">
        <v>80</v>
      </c>
      <c r="N18" s="8" t="s">
        <v>49</v>
      </c>
      <c r="O18" s="24">
        <v>11.75</v>
      </c>
      <c r="P18" s="30"/>
      <c r="Q18" s="8"/>
      <c r="R18" s="10"/>
      <c r="T18" s="8"/>
    </row>
    <row r="19" spans="1:20" s="19" customFormat="1" ht="22.5">
      <c r="A19" s="7"/>
      <c r="B19" s="27" t="s">
        <v>70</v>
      </c>
      <c r="C19" s="7" t="s">
        <v>58</v>
      </c>
      <c r="D19" s="7"/>
      <c r="E19" s="7"/>
      <c r="F19" s="7" t="s">
        <v>634</v>
      </c>
      <c r="G19" s="27"/>
      <c r="H19" s="11"/>
      <c r="I19" s="11"/>
      <c r="J19" s="8"/>
      <c r="K19" s="8" t="s">
        <v>81</v>
      </c>
      <c r="L19" s="8"/>
      <c r="M19" s="8" t="s">
        <v>80</v>
      </c>
      <c r="N19" s="8" t="s">
        <v>53</v>
      </c>
      <c r="O19" s="24">
        <v>1.02</v>
      </c>
      <c r="P19" s="30"/>
      <c r="Q19" s="8"/>
      <c r="R19" s="10"/>
      <c r="T19" s="8"/>
    </row>
    <row r="20" spans="1:20" s="19" customFormat="1" ht="22.5">
      <c r="A20" s="7"/>
      <c r="B20" s="27" t="s">
        <v>70</v>
      </c>
      <c r="C20" s="7" t="s">
        <v>59</v>
      </c>
      <c r="D20" s="7"/>
      <c r="E20" s="7"/>
      <c r="F20" s="7" t="s">
        <v>634</v>
      </c>
      <c r="G20" s="27"/>
      <c r="H20" s="11"/>
      <c r="I20" s="11"/>
      <c r="J20" s="8"/>
      <c r="K20" s="8" t="s">
        <v>81</v>
      </c>
      <c r="L20" s="8"/>
      <c r="M20" s="8" t="s">
        <v>72</v>
      </c>
      <c r="N20" s="8" t="s">
        <v>49</v>
      </c>
      <c r="O20" s="24">
        <v>4.55</v>
      </c>
      <c r="P20" s="30"/>
      <c r="Q20" s="8"/>
      <c r="R20" s="10"/>
      <c r="T20" s="8"/>
    </row>
    <row r="21" spans="1:20" s="19" customFormat="1" ht="33.75">
      <c r="A21" s="7"/>
      <c r="B21" s="27" t="s">
        <v>70</v>
      </c>
      <c r="C21" s="7" t="s">
        <v>59</v>
      </c>
      <c r="D21" s="7"/>
      <c r="E21" s="7"/>
      <c r="F21" s="7" t="s">
        <v>634</v>
      </c>
      <c r="G21" s="27"/>
      <c r="H21" s="9"/>
      <c r="I21" s="9"/>
      <c r="J21" s="8"/>
      <c r="K21" s="8" t="s">
        <v>81</v>
      </c>
      <c r="L21" s="8"/>
      <c r="M21" s="8" t="s">
        <v>80</v>
      </c>
      <c r="N21" s="8" t="s">
        <v>52</v>
      </c>
      <c r="O21" s="24">
        <v>0.65</v>
      </c>
      <c r="P21" s="30"/>
      <c r="Q21" s="8"/>
      <c r="R21" s="8"/>
      <c r="T21" s="8"/>
    </row>
    <row r="22" spans="1:20" s="19" customFormat="1" ht="22.5">
      <c r="A22" s="7"/>
      <c r="B22" s="27" t="s">
        <v>70</v>
      </c>
      <c r="C22" s="7" t="s">
        <v>60</v>
      </c>
      <c r="D22" s="7"/>
      <c r="E22" s="7"/>
      <c r="F22" s="7" t="s">
        <v>77</v>
      </c>
      <c r="G22" s="27"/>
      <c r="H22" s="9"/>
      <c r="I22" s="9"/>
      <c r="J22" s="8"/>
      <c r="K22" s="8" t="s">
        <v>81</v>
      </c>
      <c r="L22" s="8"/>
      <c r="M22" s="8" t="s">
        <v>80</v>
      </c>
      <c r="N22" s="8" t="s">
        <v>49</v>
      </c>
      <c r="O22" s="24">
        <v>17.38</v>
      </c>
      <c r="P22" s="30"/>
      <c r="Q22" s="8"/>
      <c r="R22" s="10"/>
      <c r="T22" s="8"/>
    </row>
    <row r="23" spans="1:20" s="19" customFormat="1" ht="22.5">
      <c r="A23" s="7"/>
      <c r="B23" s="27" t="s">
        <v>70</v>
      </c>
      <c r="C23" s="7" t="s">
        <v>61</v>
      </c>
      <c r="D23" s="7"/>
      <c r="E23" s="7"/>
      <c r="F23" s="7" t="s">
        <v>77</v>
      </c>
      <c r="G23" s="27"/>
      <c r="H23" s="9"/>
      <c r="I23" s="9"/>
      <c r="J23" s="8"/>
      <c r="K23" s="8" t="s">
        <v>81</v>
      </c>
      <c r="L23" s="8"/>
      <c r="M23" s="8" t="s">
        <v>55</v>
      </c>
      <c r="N23" s="8" t="s">
        <v>49</v>
      </c>
      <c r="O23" s="24">
        <v>18.4</v>
      </c>
      <c r="P23" s="30"/>
      <c r="Q23" s="8"/>
      <c r="R23" s="10"/>
      <c r="T23" s="8"/>
    </row>
    <row r="24" spans="1:20" s="19" customFormat="1" ht="22.5">
      <c r="A24" s="7"/>
      <c r="B24" s="27" t="s">
        <v>70</v>
      </c>
      <c r="C24" s="7" t="s">
        <v>62</v>
      </c>
      <c r="D24" s="7"/>
      <c r="E24" s="7"/>
      <c r="F24" s="7" t="s">
        <v>77</v>
      </c>
      <c r="G24" s="27"/>
      <c r="H24" s="9"/>
      <c r="I24" s="9"/>
      <c r="J24" s="8"/>
      <c r="K24" s="8" t="s">
        <v>81</v>
      </c>
      <c r="L24" s="8"/>
      <c r="M24" s="8" t="s">
        <v>55</v>
      </c>
      <c r="N24" s="8" t="s">
        <v>49</v>
      </c>
      <c r="O24" s="24">
        <v>4.59</v>
      </c>
      <c r="P24" s="30"/>
      <c r="Q24" s="8"/>
      <c r="R24" s="10"/>
      <c r="T24" s="8"/>
    </row>
    <row r="25" spans="1:20" s="19" customFormat="1" ht="22.5">
      <c r="A25" s="7"/>
      <c r="B25" s="27" t="s">
        <v>70</v>
      </c>
      <c r="C25" s="7" t="s">
        <v>63</v>
      </c>
      <c r="D25" s="7"/>
      <c r="E25" s="7"/>
      <c r="F25" s="7" t="s">
        <v>77</v>
      </c>
      <c r="G25" s="27"/>
      <c r="H25" s="9"/>
      <c r="I25" s="9"/>
      <c r="J25" s="8"/>
      <c r="K25" s="8" t="s">
        <v>81</v>
      </c>
      <c r="L25" s="8"/>
      <c r="M25" s="8" t="s">
        <v>55</v>
      </c>
      <c r="N25" s="8" t="s">
        <v>49</v>
      </c>
      <c r="O25" s="24">
        <v>23.59</v>
      </c>
      <c r="P25" s="30"/>
      <c r="Q25" s="8"/>
      <c r="R25" s="10"/>
      <c r="T25" s="8"/>
    </row>
    <row r="26" spans="1:20" s="19" customFormat="1" ht="22.5">
      <c r="A26" s="7"/>
      <c r="B26" s="27" t="s">
        <v>70</v>
      </c>
      <c r="C26" s="7" t="s">
        <v>64</v>
      </c>
      <c r="D26" s="7"/>
      <c r="E26" s="7"/>
      <c r="F26" s="7" t="s">
        <v>77</v>
      </c>
      <c r="G26" s="27"/>
      <c r="H26" s="9"/>
      <c r="I26" s="9"/>
      <c r="J26" s="8"/>
      <c r="K26" s="8" t="s">
        <v>81</v>
      </c>
      <c r="L26" s="8"/>
      <c r="M26" s="8" t="s">
        <v>55</v>
      </c>
      <c r="N26" s="8" t="s">
        <v>49</v>
      </c>
      <c r="O26" s="24">
        <v>77.23</v>
      </c>
      <c r="P26" s="30"/>
      <c r="Q26" s="10"/>
      <c r="R26" s="10"/>
      <c r="T26" s="8" t="s">
        <v>421</v>
      </c>
    </row>
    <row r="27" spans="1:20" s="19" customFormat="1" ht="22.5">
      <c r="A27" s="7"/>
      <c r="B27" s="27" t="s">
        <v>70</v>
      </c>
      <c r="C27" s="7" t="s">
        <v>641</v>
      </c>
      <c r="D27" s="7"/>
      <c r="E27" s="7"/>
      <c r="F27" s="7" t="s">
        <v>77</v>
      </c>
      <c r="G27" s="27"/>
      <c r="H27" s="9"/>
      <c r="I27" s="9"/>
      <c r="J27" s="8"/>
      <c r="K27" s="8" t="s">
        <v>81</v>
      </c>
      <c r="L27" s="8"/>
      <c r="M27" s="8" t="s">
        <v>71</v>
      </c>
      <c r="N27" s="8" t="s">
        <v>49</v>
      </c>
      <c r="O27" s="24">
        <v>50</v>
      </c>
      <c r="P27" s="30"/>
      <c r="Q27" s="10"/>
      <c r="R27" s="10"/>
      <c r="T27" s="8"/>
    </row>
    <row r="28" spans="1:20" s="19" customFormat="1" ht="22.5">
      <c r="A28" s="7"/>
      <c r="B28" s="27" t="s">
        <v>70</v>
      </c>
      <c r="C28" s="7" t="s">
        <v>642</v>
      </c>
      <c r="D28" s="7"/>
      <c r="E28" s="7"/>
      <c r="F28" s="7" t="s">
        <v>77</v>
      </c>
      <c r="G28" s="27"/>
      <c r="H28" s="9"/>
      <c r="I28" s="9"/>
      <c r="J28" s="8"/>
      <c r="K28" s="8" t="s">
        <v>81</v>
      </c>
      <c r="L28" s="8"/>
      <c r="M28" s="8" t="s">
        <v>55</v>
      </c>
      <c r="N28" s="8" t="s">
        <v>49</v>
      </c>
      <c r="O28" s="24">
        <v>7.5</v>
      </c>
      <c r="P28" s="30"/>
      <c r="Q28" s="10"/>
      <c r="R28" s="10"/>
      <c r="T28" s="8"/>
    </row>
    <row r="29" spans="1:20" s="19" customFormat="1" ht="22.5">
      <c r="A29" s="7"/>
      <c r="B29" s="27" t="s">
        <v>70</v>
      </c>
      <c r="C29" s="7" t="s">
        <v>643</v>
      </c>
      <c r="D29" s="7"/>
      <c r="E29" s="7"/>
      <c r="F29" s="7" t="s">
        <v>77</v>
      </c>
      <c r="G29" s="27"/>
      <c r="H29" s="9"/>
      <c r="I29" s="9"/>
      <c r="J29" s="8"/>
      <c r="K29" s="8" t="s">
        <v>81</v>
      </c>
      <c r="L29" s="8"/>
      <c r="M29" s="8" t="s">
        <v>71</v>
      </c>
      <c r="N29" s="8" t="s">
        <v>49</v>
      </c>
      <c r="O29" s="24">
        <v>18</v>
      </c>
      <c r="P29" s="30"/>
      <c r="Q29" s="10"/>
      <c r="R29" s="10"/>
      <c r="T29" s="8"/>
    </row>
    <row r="30" spans="1:20" s="19" customFormat="1" ht="22.5">
      <c r="A30" s="7"/>
      <c r="B30" s="27" t="s">
        <v>70</v>
      </c>
      <c r="C30" s="7" t="s">
        <v>644</v>
      </c>
      <c r="D30" s="7"/>
      <c r="E30" s="7"/>
      <c r="F30" s="7" t="s">
        <v>77</v>
      </c>
      <c r="G30" s="27"/>
      <c r="H30" s="9"/>
      <c r="I30" s="9"/>
      <c r="J30" s="8"/>
      <c r="K30" s="8" t="s">
        <v>81</v>
      </c>
      <c r="L30" s="8"/>
      <c r="M30" s="8" t="s">
        <v>71</v>
      </c>
      <c r="N30" s="8" t="s">
        <v>49</v>
      </c>
      <c r="O30" s="24">
        <v>32</v>
      </c>
      <c r="P30" s="30"/>
      <c r="Q30" s="10"/>
      <c r="R30" s="10"/>
      <c r="T30" s="8"/>
    </row>
    <row r="31" spans="1:20" s="20" customFormat="1" ht="22.5">
      <c r="A31" s="7"/>
      <c r="B31" s="27" t="s">
        <v>70</v>
      </c>
      <c r="C31" s="7" t="s">
        <v>645</v>
      </c>
      <c r="D31" s="7"/>
      <c r="E31" s="7"/>
      <c r="F31" s="7" t="s">
        <v>77</v>
      </c>
      <c r="G31" s="27"/>
      <c r="H31" s="9"/>
      <c r="I31" s="9"/>
      <c r="J31" s="8"/>
      <c r="K31" s="8" t="s">
        <v>81</v>
      </c>
      <c r="L31" s="8"/>
      <c r="M31" s="8" t="s">
        <v>55</v>
      </c>
      <c r="N31" s="8" t="s">
        <v>49</v>
      </c>
      <c r="O31" s="24">
        <v>27</v>
      </c>
      <c r="P31" s="30"/>
      <c r="Q31" s="10"/>
      <c r="R31" s="10"/>
      <c r="S31" s="19"/>
      <c r="T31" s="8"/>
    </row>
    <row r="32" spans="1:20" s="20" customFormat="1" ht="22.5">
      <c r="A32" s="7"/>
      <c r="B32" s="27" t="s">
        <v>70</v>
      </c>
      <c r="C32" s="7" t="s">
        <v>646</v>
      </c>
      <c r="D32" s="7"/>
      <c r="E32" s="7"/>
      <c r="F32" s="7" t="s">
        <v>77</v>
      </c>
      <c r="G32" s="27"/>
      <c r="H32" s="9"/>
      <c r="I32" s="9"/>
      <c r="J32" s="8"/>
      <c r="K32" s="8" t="s">
        <v>81</v>
      </c>
      <c r="L32" s="8"/>
      <c r="M32" s="8" t="s">
        <v>80</v>
      </c>
      <c r="N32" s="8" t="s">
        <v>647</v>
      </c>
      <c r="O32" s="24">
        <v>1.45</v>
      </c>
      <c r="P32" s="30"/>
      <c r="Q32" s="10"/>
      <c r="R32" s="10"/>
      <c r="S32" s="19"/>
      <c r="T32" s="8"/>
    </row>
    <row r="33" spans="1:20" s="20" customFormat="1" ht="11.25">
      <c r="A33" s="7"/>
      <c r="B33" s="27" t="s">
        <v>70</v>
      </c>
      <c r="C33" s="7" t="s">
        <v>648</v>
      </c>
      <c r="D33" s="7"/>
      <c r="E33" s="7"/>
      <c r="F33" s="7" t="s">
        <v>649</v>
      </c>
      <c r="G33" s="27"/>
      <c r="H33" s="9"/>
      <c r="I33" s="9"/>
      <c r="J33" s="8"/>
      <c r="K33" s="8" t="s">
        <v>81</v>
      </c>
      <c r="L33" s="8"/>
      <c r="M33" s="8" t="s">
        <v>80</v>
      </c>
      <c r="N33" s="8" t="s">
        <v>49</v>
      </c>
      <c r="O33" s="24">
        <v>15</v>
      </c>
      <c r="P33" s="30"/>
      <c r="Q33" s="10"/>
      <c r="R33" s="10"/>
      <c r="S33" s="19"/>
      <c r="T33" s="8"/>
    </row>
    <row r="34" spans="1:20" s="20" customFormat="1" ht="12.75">
      <c r="A34" s="7"/>
      <c r="B34" s="27" t="s">
        <v>70</v>
      </c>
      <c r="C34" s="7" t="s">
        <v>650</v>
      </c>
      <c r="D34" s="7"/>
      <c r="E34" s="7"/>
      <c r="F34" s="52" t="s">
        <v>649</v>
      </c>
      <c r="G34" s="27"/>
      <c r="H34" s="9"/>
      <c r="I34" s="9"/>
      <c r="J34" s="8"/>
      <c r="K34" s="8" t="s">
        <v>81</v>
      </c>
      <c r="L34" s="8"/>
      <c r="M34" s="8" t="s">
        <v>80</v>
      </c>
      <c r="N34" s="8" t="s">
        <v>49</v>
      </c>
      <c r="O34" s="24">
        <v>7.9</v>
      </c>
      <c r="P34" s="30"/>
      <c r="Q34" s="10"/>
      <c r="R34" s="10"/>
      <c r="S34" s="19"/>
      <c r="T34" s="8"/>
    </row>
    <row r="35" spans="1:20" s="20" customFormat="1" ht="22.5">
      <c r="A35" s="7"/>
      <c r="B35" s="27" t="s">
        <v>70</v>
      </c>
      <c r="C35" s="7" t="s">
        <v>651</v>
      </c>
      <c r="D35" s="7"/>
      <c r="E35" s="7"/>
      <c r="F35" s="52" t="s">
        <v>649</v>
      </c>
      <c r="G35" s="27"/>
      <c r="H35" s="9"/>
      <c r="I35" s="9"/>
      <c r="J35" s="8"/>
      <c r="K35" s="8" t="s">
        <v>81</v>
      </c>
      <c r="L35" s="8"/>
      <c r="M35" s="8" t="s">
        <v>652</v>
      </c>
      <c r="N35" s="8" t="s">
        <v>49</v>
      </c>
      <c r="O35" s="24">
        <v>4.5</v>
      </c>
      <c r="P35" s="30"/>
      <c r="Q35" s="10"/>
      <c r="R35" s="10"/>
      <c r="S35" s="19"/>
      <c r="T35" s="8"/>
    </row>
    <row r="36" spans="1:20" s="20" customFormat="1" ht="33.75">
      <c r="A36" s="7"/>
      <c r="B36" s="27" t="s">
        <v>70</v>
      </c>
      <c r="C36" s="7" t="s">
        <v>65</v>
      </c>
      <c r="D36" s="7"/>
      <c r="E36" s="7"/>
      <c r="F36" s="7" t="s">
        <v>77</v>
      </c>
      <c r="G36" s="27"/>
      <c r="H36" s="9"/>
      <c r="I36" s="9"/>
      <c r="J36" s="8"/>
      <c r="K36" s="8" t="s">
        <v>81</v>
      </c>
      <c r="L36" s="8"/>
      <c r="M36" s="8" t="s">
        <v>80</v>
      </c>
      <c r="N36" s="8" t="s">
        <v>52</v>
      </c>
      <c r="O36" s="24">
        <v>0.76</v>
      </c>
      <c r="P36" s="30"/>
      <c r="Q36" s="8"/>
      <c r="R36" s="10"/>
      <c r="S36" s="19"/>
      <c r="T36" s="8"/>
    </row>
    <row r="37" spans="1:20" s="20" customFormat="1" ht="22.5">
      <c r="A37" s="7"/>
      <c r="B37" s="27" t="s">
        <v>70</v>
      </c>
      <c r="C37" s="12" t="s">
        <v>76</v>
      </c>
      <c r="D37" s="12"/>
      <c r="E37" s="7"/>
      <c r="F37" s="7" t="s">
        <v>649</v>
      </c>
      <c r="G37" s="27"/>
      <c r="H37" s="9"/>
      <c r="I37" s="9"/>
      <c r="J37" s="8"/>
      <c r="K37" s="8" t="s">
        <v>81</v>
      </c>
      <c r="L37" s="8"/>
      <c r="M37" s="8" t="s">
        <v>80</v>
      </c>
      <c r="N37" s="8" t="s">
        <v>49</v>
      </c>
      <c r="O37" s="24">
        <v>7.31</v>
      </c>
      <c r="P37" s="30"/>
      <c r="Q37" s="8"/>
      <c r="R37" s="8"/>
      <c r="S37" s="19"/>
      <c r="T37" s="8"/>
    </row>
    <row r="38" spans="1:20" s="20" customFormat="1" ht="33.75">
      <c r="A38" s="7"/>
      <c r="B38" s="27" t="s">
        <v>70</v>
      </c>
      <c r="C38" s="12" t="s">
        <v>66</v>
      </c>
      <c r="D38" s="12"/>
      <c r="E38" s="7"/>
      <c r="F38" s="7" t="s">
        <v>649</v>
      </c>
      <c r="G38" s="27"/>
      <c r="H38" s="9"/>
      <c r="I38" s="9"/>
      <c r="J38" s="8"/>
      <c r="K38" s="8" t="s">
        <v>81</v>
      </c>
      <c r="L38" s="8"/>
      <c r="M38" s="8" t="s">
        <v>80</v>
      </c>
      <c r="N38" s="8" t="s">
        <v>52</v>
      </c>
      <c r="O38" s="24">
        <v>5.67</v>
      </c>
      <c r="P38" s="30"/>
      <c r="Q38" s="8"/>
      <c r="R38" s="8"/>
      <c r="S38" s="19"/>
      <c r="T38" s="8"/>
    </row>
    <row r="39" spans="1:20" s="20" customFormat="1" ht="22.5">
      <c r="A39" s="7"/>
      <c r="B39" s="27" t="s">
        <v>70</v>
      </c>
      <c r="C39" s="12" t="s">
        <v>67</v>
      </c>
      <c r="D39" s="12"/>
      <c r="E39" s="7"/>
      <c r="F39" s="7" t="s">
        <v>649</v>
      </c>
      <c r="G39" s="27"/>
      <c r="H39" s="13"/>
      <c r="I39" s="9"/>
      <c r="J39" s="8"/>
      <c r="K39" s="8" t="s">
        <v>81</v>
      </c>
      <c r="L39" s="8"/>
      <c r="M39" s="8" t="s">
        <v>71</v>
      </c>
      <c r="N39" s="8" t="s">
        <v>49</v>
      </c>
      <c r="O39" s="24">
        <v>25</v>
      </c>
      <c r="P39" s="30"/>
      <c r="Q39" s="8"/>
      <c r="R39" s="8"/>
      <c r="S39" s="19"/>
      <c r="T39" s="8"/>
    </row>
    <row r="40" spans="1:20" s="20" customFormat="1" ht="22.5">
      <c r="A40" s="7"/>
      <c r="B40" s="27" t="s">
        <v>70</v>
      </c>
      <c r="C40" s="12" t="s">
        <v>653</v>
      </c>
      <c r="D40" s="12"/>
      <c r="E40" s="7"/>
      <c r="F40" s="7" t="s">
        <v>649</v>
      </c>
      <c r="G40" s="27"/>
      <c r="H40" s="13"/>
      <c r="I40" s="9"/>
      <c r="J40" s="8"/>
      <c r="K40" s="8" t="s">
        <v>81</v>
      </c>
      <c r="L40" s="8"/>
      <c r="M40" s="8" t="s">
        <v>71</v>
      </c>
      <c r="N40" s="8" t="s">
        <v>49</v>
      </c>
      <c r="O40" s="24">
        <v>55</v>
      </c>
      <c r="P40" s="30"/>
      <c r="Q40" s="8"/>
      <c r="R40" s="8"/>
      <c r="S40" s="19"/>
      <c r="T40" s="8"/>
    </row>
    <row r="41" spans="1:20" s="20" customFormat="1" ht="22.5">
      <c r="A41" s="7"/>
      <c r="B41" s="27" t="s">
        <v>70</v>
      </c>
      <c r="C41" s="12" t="s">
        <v>654</v>
      </c>
      <c r="D41" s="12"/>
      <c r="E41" s="7"/>
      <c r="F41" s="7" t="s">
        <v>655</v>
      </c>
      <c r="G41" s="27"/>
      <c r="H41" s="13"/>
      <c r="I41" s="9"/>
      <c r="J41" s="8"/>
      <c r="K41" s="8" t="s">
        <v>81</v>
      </c>
      <c r="L41" s="8"/>
      <c r="M41" s="8" t="s">
        <v>656</v>
      </c>
      <c r="N41" s="8" t="s">
        <v>49</v>
      </c>
      <c r="O41" s="24">
        <v>60</v>
      </c>
      <c r="P41" s="30"/>
      <c r="Q41" s="8"/>
      <c r="R41" s="8"/>
      <c r="S41" s="19"/>
      <c r="T41" s="8"/>
    </row>
    <row r="42" spans="1:20" s="20" customFormat="1" ht="22.5">
      <c r="A42" s="7"/>
      <c r="B42" s="27" t="s">
        <v>70</v>
      </c>
      <c r="C42" s="12" t="s">
        <v>657</v>
      </c>
      <c r="D42" s="12"/>
      <c r="E42" s="7"/>
      <c r="F42" s="7" t="s">
        <v>655</v>
      </c>
      <c r="G42" s="27"/>
      <c r="H42" s="13"/>
      <c r="I42" s="9"/>
      <c r="J42" s="8"/>
      <c r="K42" s="8" t="s">
        <v>81</v>
      </c>
      <c r="L42" s="8"/>
      <c r="M42" s="8" t="s">
        <v>656</v>
      </c>
      <c r="N42" s="8" t="s">
        <v>49</v>
      </c>
      <c r="O42" s="24">
        <v>82</v>
      </c>
      <c r="P42" s="30"/>
      <c r="Q42" s="8"/>
      <c r="R42" s="8"/>
      <c r="S42" s="19"/>
      <c r="T42" s="8"/>
    </row>
    <row r="43" spans="1:20" s="20" customFormat="1" ht="33.75">
      <c r="A43" s="7"/>
      <c r="B43" s="27" t="s">
        <v>70</v>
      </c>
      <c r="C43" s="12" t="s">
        <v>658</v>
      </c>
      <c r="D43" s="12"/>
      <c r="E43" s="7"/>
      <c r="F43" s="7" t="s">
        <v>655</v>
      </c>
      <c r="G43" s="27"/>
      <c r="H43" s="13"/>
      <c r="I43" s="9"/>
      <c r="J43" s="8"/>
      <c r="K43" s="8" t="s">
        <v>81</v>
      </c>
      <c r="L43" s="8"/>
      <c r="M43" s="8" t="s">
        <v>659</v>
      </c>
      <c r="N43" s="8" t="s">
        <v>49</v>
      </c>
      <c r="O43" s="24">
        <v>36.2</v>
      </c>
      <c r="P43" s="30"/>
      <c r="Q43" s="8"/>
      <c r="R43" s="8"/>
      <c r="S43" s="19"/>
      <c r="T43" s="8"/>
    </row>
    <row r="44" spans="1:20" s="20" customFormat="1" ht="33.75">
      <c r="A44" s="7"/>
      <c r="B44" s="27" t="s">
        <v>70</v>
      </c>
      <c r="C44" s="12" t="s">
        <v>658</v>
      </c>
      <c r="D44" s="12"/>
      <c r="E44" s="7"/>
      <c r="F44" s="7" t="s">
        <v>655</v>
      </c>
      <c r="G44" s="27"/>
      <c r="H44" s="13"/>
      <c r="I44" s="9"/>
      <c r="J44" s="8"/>
      <c r="K44" s="8" t="s">
        <v>81</v>
      </c>
      <c r="L44" s="8"/>
      <c r="M44" s="8" t="s">
        <v>80</v>
      </c>
      <c r="N44" s="8" t="s">
        <v>53</v>
      </c>
      <c r="O44" s="24">
        <v>0.8</v>
      </c>
      <c r="P44" s="30"/>
      <c r="Q44" s="8"/>
      <c r="R44" s="8"/>
      <c r="S44" s="19"/>
      <c r="T44" s="8"/>
    </row>
    <row r="45" spans="1:20" s="20" customFormat="1" ht="22.5">
      <c r="A45" s="7"/>
      <c r="B45" s="27" t="s">
        <v>70</v>
      </c>
      <c r="C45" s="12" t="s">
        <v>660</v>
      </c>
      <c r="D45" s="12"/>
      <c r="E45" s="7"/>
      <c r="F45" s="7" t="s">
        <v>655</v>
      </c>
      <c r="G45" s="27"/>
      <c r="H45" s="13"/>
      <c r="I45" s="9"/>
      <c r="J45" s="8"/>
      <c r="K45" s="8" t="s">
        <v>81</v>
      </c>
      <c r="L45" s="8"/>
      <c r="M45" s="8" t="s">
        <v>71</v>
      </c>
      <c r="N45" s="8" t="s">
        <v>49</v>
      </c>
      <c r="O45" s="24">
        <v>21.3</v>
      </c>
      <c r="P45" s="30"/>
      <c r="Q45" s="8"/>
      <c r="R45" s="8"/>
      <c r="S45" s="19"/>
      <c r="T45" s="8"/>
    </row>
    <row r="46" spans="1:20" s="20" customFormat="1" ht="22.5">
      <c r="A46" s="7"/>
      <c r="B46" s="27" t="s">
        <v>70</v>
      </c>
      <c r="C46" s="12" t="s">
        <v>660</v>
      </c>
      <c r="D46" s="12"/>
      <c r="E46" s="7"/>
      <c r="F46" s="7" t="s">
        <v>655</v>
      </c>
      <c r="G46" s="27"/>
      <c r="H46" s="13"/>
      <c r="I46" s="9"/>
      <c r="J46" s="8"/>
      <c r="K46" s="8" t="s">
        <v>81</v>
      </c>
      <c r="L46" s="8"/>
      <c r="M46" s="8" t="s">
        <v>80</v>
      </c>
      <c r="N46" s="8" t="s">
        <v>53</v>
      </c>
      <c r="O46" s="24">
        <v>0.4</v>
      </c>
      <c r="P46" s="30"/>
      <c r="Q46" s="8"/>
      <c r="R46" s="8"/>
      <c r="S46" s="19"/>
      <c r="T46" s="8"/>
    </row>
    <row r="47" spans="1:20" s="20" customFormat="1" ht="33.75">
      <c r="A47" s="7"/>
      <c r="B47" s="27" t="s">
        <v>70</v>
      </c>
      <c r="C47" s="12" t="s">
        <v>661</v>
      </c>
      <c r="D47" s="12"/>
      <c r="E47" s="7"/>
      <c r="F47" s="7" t="s">
        <v>662</v>
      </c>
      <c r="G47" s="27"/>
      <c r="H47" s="13"/>
      <c r="I47" s="9"/>
      <c r="J47" s="8"/>
      <c r="K47" s="8" t="s">
        <v>81</v>
      </c>
      <c r="L47" s="8"/>
      <c r="M47" s="8" t="s">
        <v>55</v>
      </c>
      <c r="N47" s="8" t="s">
        <v>49</v>
      </c>
      <c r="O47" s="24">
        <v>32</v>
      </c>
      <c r="P47" s="30"/>
      <c r="Q47" s="8"/>
      <c r="R47" s="8"/>
      <c r="S47" s="19"/>
      <c r="T47" s="8"/>
    </row>
    <row r="48" spans="1:20" s="20" customFormat="1" ht="22.5">
      <c r="A48" s="7"/>
      <c r="B48" s="27" t="s">
        <v>70</v>
      </c>
      <c r="C48" s="12" t="s">
        <v>663</v>
      </c>
      <c r="D48" s="12"/>
      <c r="E48" s="7"/>
      <c r="F48" s="7" t="s">
        <v>662</v>
      </c>
      <c r="G48" s="27"/>
      <c r="H48" s="13"/>
      <c r="I48" s="9"/>
      <c r="J48" s="8"/>
      <c r="K48" s="8" t="s">
        <v>81</v>
      </c>
      <c r="L48" s="8"/>
      <c r="M48" s="8" t="s">
        <v>80</v>
      </c>
      <c r="N48" s="8" t="s">
        <v>664</v>
      </c>
      <c r="O48" s="24">
        <v>4</v>
      </c>
      <c r="P48" s="30"/>
      <c r="Q48" s="8"/>
      <c r="R48" s="8"/>
      <c r="S48" s="19"/>
      <c r="T48" s="8"/>
    </row>
    <row r="49" spans="1:20" s="20" customFormat="1" ht="11.25">
      <c r="A49" s="7"/>
      <c r="B49" s="27" t="s">
        <v>70</v>
      </c>
      <c r="C49" s="12" t="s">
        <v>665</v>
      </c>
      <c r="D49" s="12"/>
      <c r="E49" s="7"/>
      <c r="F49" s="7" t="s">
        <v>662</v>
      </c>
      <c r="G49" s="27"/>
      <c r="H49" s="13"/>
      <c r="I49" s="9"/>
      <c r="J49" s="8"/>
      <c r="K49" s="8" t="s">
        <v>81</v>
      </c>
      <c r="L49" s="8"/>
      <c r="M49" s="8" t="s">
        <v>55</v>
      </c>
      <c r="N49" s="8" t="s">
        <v>49</v>
      </c>
      <c r="O49" s="24">
        <v>18</v>
      </c>
      <c r="P49" s="30"/>
      <c r="Q49" s="8"/>
      <c r="R49" s="8"/>
      <c r="S49" s="19"/>
      <c r="T49" s="8"/>
    </row>
    <row r="50" spans="1:20" s="20" customFormat="1" ht="22.5">
      <c r="A50" s="7"/>
      <c r="B50" s="27" t="s">
        <v>70</v>
      </c>
      <c r="C50" s="12" t="s">
        <v>665</v>
      </c>
      <c r="D50" s="12"/>
      <c r="E50" s="7"/>
      <c r="F50" s="7" t="s">
        <v>662</v>
      </c>
      <c r="G50" s="27"/>
      <c r="H50" s="13"/>
      <c r="I50" s="9"/>
      <c r="J50" s="8"/>
      <c r="K50" s="8" t="s">
        <v>81</v>
      </c>
      <c r="L50" s="8"/>
      <c r="M50" s="8" t="s">
        <v>80</v>
      </c>
      <c r="N50" s="8" t="s">
        <v>664</v>
      </c>
      <c r="O50" s="24">
        <v>1</v>
      </c>
      <c r="P50" s="30"/>
      <c r="Q50" s="8"/>
      <c r="R50" s="8"/>
      <c r="S50" s="19"/>
      <c r="T50" s="8"/>
    </row>
    <row r="51" spans="1:20" s="20" customFormat="1" ht="22.5">
      <c r="A51" s="7"/>
      <c r="B51" s="27" t="s">
        <v>70</v>
      </c>
      <c r="C51" s="12" t="s">
        <v>0</v>
      </c>
      <c r="D51" s="12"/>
      <c r="E51" s="7"/>
      <c r="F51" s="7" t="s">
        <v>662</v>
      </c>
      <c r="G51" s="27"/>
      <c r="H51" s="13"/>
      <c r="I51" s="9"/>
      <c r="J51" s="8"/>
      <c r="K51" s="8" t="s">
        <v>81</v>
      </c>
      <c r="L51" s="8"/>
      <c r="M51" s="8" t="s">
        <v>71</v>
      </c>
      <c r="N51" s="8" t="s">
        <v>49</v>
      </c>
      <c r="O51" s="24">
        <v>10</v>
      </c>
      <c r="P51" s="30"/>
      <c r="Q51" s="8"/>
      <c r="R51" s="8"/>
      <c r="S51" s="19"/>
      <c r="T51" s="8"/>
    </row>
    <row r="52" spans="1:20" s="20" customFormat="1" ht="22.5">
      <c r="A52" s="7"/>
      <c r="B52" s="27" t="s">
        <v>70</v>
      </c>
      <c r="C52" s="12" t="s">
        <v>0</v>
      </c>
      <c r="D52" s="12"/>
      <c r="E52" s="7"/>
      <c r="F52" s="7" t="s">
        <v>662</v>
      </c>
      <c r="G52" s="27"/>
      <c r="H52" s="13"/>
      <c r="I52" s="9"/>
      <c r="J52" s="8"/>
      <c r="K52" s="8" t="s">
        <v>81</v>
      </c>
      <c r="L52" s="8"/>
      <c r="M52" s="8" t="s">
        <v>80</v>
      </c>
      <c r="N52" s="8" t="s">
        <v>664</v>
      </c>
      <c r="O52" s="24">
        <v>2.5</v>
      </c>
      <c r="P52" s="30"/>
      <c r="Q52" s="8"/>
      <c r="R52" s="8"/>
      <c r="S52" s="19"/>
      <c r="T52" s="8"/>
    </row>
    <row r="53" spans="1:20" s="20" customFormat="1" ht="11.25">
      <c r="A53" s="7"/>
      <c r="B53" s="27" t="s">
        <v>70</v>
      </c>
      <c r="C53" s="12" t="s">
        <v>1</v>
      </c>
      <c r="D53" s="12"/>
      <c r="E53" s="7"/>
      <c r="F53" s="7" t="s">
        <v>655</v>
      </c>
      <c r="G53" s="27"/>
      <c r="H53" s="13"/>
      <c r="I53" s="9"/>
      <c r="J53" s="8"/>
      <c r="K53" s="8" t="s">
        <v>81</v>
      </c>
      <c r="L53" s="8"/>
      <c r="M53" s="8" t="s">
        <v>55</v>
      </c>
      <c r="N53" s="8" t="s">
        <v>49</v>
      </c>
      <c r="O53" s="24">
        <v>12</v>
      </c>
      <c r="P53" s="30"/>
      <c r="Q53" s="8"/>
      <c r="R53" s="8"/>
      <c r="S53" s="19"/>
      <c r="T53" s="8"/>
    </row>
    <row r="54" spans="1:20" s="20" customFormat="1" ht="22.5">
      <c r="A54" s="7"/>
      <c r="B54" s="27" t="s">
        <v>70</v>
      </c>
      <c r="C54" s="12" t="s">
        <v>2</v>
      </c>
      <c r="D54" s="12"/>
      <c r="E54" s="7"/>
      <c r="F54" s="7" t="s">
        <v>655</v>
      </c>
      <c r="G54" s="27"/>
      <c r="H54" s="13"/>
      <c r="I54" s="9"/>
      <c r="J54" s="8"/>
      <c r="K54" s="8" t="s">
        <v>81</v>
      </c>
      <c r="L54" s="8"/>
      <c r="M54" s="8" t="s">
        <v>71</v>
      </c>
      <c r="N54" s="8" t="s">
        <v>49</v>
      </c>
      <c r="O54" s="24">
        <v>16</v>
      </c>
      <c r="P54" s="30"/>
      <c r="Q54" s="8"/>
      <c r="R54" s="8"/>
      <c r="S54" s="19"/>
      <c r="T54" s="8"/>
    </row>
    <row r="55" spans="1:20" s="20" customFormat="1" ht="22.5">
      <c r="A55" s="7"/>
      <c r="B55" s="27" t="s">
        <v>70</v>
      </c>
      <c r="C55" s="12" t="s">
        <v>3</v>
      </c>
      <c r="D55" s="12"/>
      <c r="E55" s="7"/>
      <c r="F55" s="7" t="s">
        <v>655</v>
      </c>
      <c r="G55" s="27"/>
      <c r="H55" s="13"/>
      <c r="I55" s="9"/>
      <c r="J55" s="8"/>
      <c r="K55" s="8" t="s">
        <v>81</v>
      </c>
      <c r="L55" s="8"/>
      <c r="M55" s="8" t="s">
        <v>80</v>
      </c>
      <c r="N55" s="8" t="s">
        <v>664</v>
      </c>
      <c r="O55" s="24">
        <v>0.3</v>
      </c>
      <c r="P55" s="30"/>
      <c r="Q55" s="8"/>
      <c r="R55" s="8"/>
      <c r="S55" s="19"/>
      <c r="T55" s="8"/>
    </row>
    <row r="56" spans="1:20" s="20" customFormat="1" ht="22.5">
      <c r="A56" s="7"/>
      <c r="B56" s="27" t="s">
        <v>70</v>
      </c>
      <c r="C56" s="12" t="s">
        <v>4</v>
      </c>
      <c r="D56" s="12"/>
      <c r="E56" s="7"/>
      <c r="F56" s="7" t="s">
        <v>655</v>
      </c>
      <c r="G56" s="27"/>
      <c r="H56" s="13"/>
      <c r="I56" s="9"/>
      <c r="J56" s="8"/>
      <c r="K56" s="8" t="s">
        <v>81</v>
      </c>
      <c r="L56" s="8"/>
      <c r="M56" s="8" t="s">
        <v>659</v>
      </c>
      <c r="N56" s="8" t="s">
        <v>49</v>
      </c>
      <c r="O56" s="24">
        <v>66</v>
      </c>
      <c r="P56" s="30"/>
      <c r="Q56" s="8"/>
      <c r="R56" s="8"/>
      <c r="S56" s="19"/>
      <c r="T56" s="8"/>
    </row>
    <row r="57" spans="1:20" s="20" customFormat="1" ht="22.5">
      <c r="A57" s="7"/>
      <c r="B57" s="27" t="s">
        <v>70</v>
      </c>
      <c r="C57" s="12" t="s">
        <v>5</v>
      </c>
      <c r="D57" s="12"/>
      <c r="E57" s="7"/>
      <c r="F57" s="7" t="s">
        <v>655</v>
      </c>
      <c r="G57" s="27"/>
      <c r="H57" s="13"/>
      <c r="I57" s="9"/>
      <c r="J57" s="8"/>
      <c r="K57" s="8" t="s">
        <v>81</v>
      </c>
      <c r="L57" s="8"/>
      <c r="M57" s="8" t="s">
        <v>80</v>
      </c>
      <c r="N57" s="8" t="s">
        <v>53</v>
      </c>
      <c r="O57" s="24">
        <v>3</v>
      </c>
      <c r="P57" s="30"/>
      <c r="Q57" s="8"/>
      <c r="R57" s="8"/>
      <c r="S57" s="19"/>
      <c r="T57" s="8"/>
    </row>
    <row r="58" spans="1:20" s="20" customFormat="1" ht="11.25">
      <c r="A58" s="7"/>
      <c r="B58" s="55" t="s">
        <v>70</v>
      </c>
      <c r="C58" s="57" t="s">
        <v>6</v>
      </c>
      <c r="D58" s="12"/>
      <c r="E58" s="7"/>
      <c r="F58" s="7" t="s">
        <v>655</v>
      </c>
      <c r="G58" s="27"/>
      <c r="H58" s="13"/>
      <c r="I58" s="9"/>
      <c r="J58" s="8"/>
      <c r="K58" s="8" t="s">
        <v>81</v>
      </c>
      <c r="L58" s="8"/>
      <c r="M58" s="8" t="s">
        <v>71</v>
      </c>
      <c r="N58" s="8" t="s">
        <v>49</v>
      </c>
      <c r="O58" s="24">
        <v>111</v>
      </c>
      <c r="P58" s="30"/>
      <c r="Q58" s="8"/>
      <c r="R58" s="8"/>
      <c r="S58" s="19"/>
      <c r="T58" s="8"/>
    </row>
    <row r="59" spans="1:20" s="20" customFormat="1" ht="11.25">
      <c r="A59" s="7"/>
      <c r="B59" s="56"/>
      <c r="C59" s="58"/>
      <c r="D59" s="12"/>
      <c r="E59" s="7"/>
      <c r="F59" s="7" t="s">
        <v>655</v>
      </c>
      <c r="G59" s="27"/>
      <c r="H59" s="13"/>
      <c r="I59" s="9"/>
      <c r="J59" s="8"/>
      <c r="K59" s="8" t="s">
        <v>81</v>
      </c>
      <c r="L59" s="8"/>
      <c r="M59" s="8"/>
      <c r="N59" s="8" t="s">
        <v>49</v>
      </c>
      <c r="O59" s="24">
        <v>10</v>
      </c>
      <c r="P59" s="30"/>
      <c r="Q59" s="8"/>
      <c r="R59" s="8"/>
      <c r="S59" s="19"/>
      <c r="T59" s="8"/>
    </row>
    <row r="60" spans="1:20" s="20" customFormat="1" ht="22.5">
      <c r="A60" s="7"/>
      <c r="B60" s="27" t="s">
        <v>70</v>
      </c>
      <c r="C60" s="12" t="s">
        <v>7</v>
      </c>
      <c r="D60" s="12"/>
      <c r="E60" s="7"/>
      <c r="F60" s="7" t="s">
        <v>655</v>
      </c>
      <c r="G60" s="27"/>
      <c r="H60" s="13"/>
      <c r="I60" s="9"/>
      <c r="J60" s="8"/>
      <c r="K60" s="8" t="s">
        <v>81</v>
      </c>
      <c r="L60" s="8"/>
      <c r="M60" s="8" t="s">
        <v>80</v>
      </c>
      <c r="N60" s="8" t="s">
        <v>53</v>
      </c>
      <c r="O60" s="24">
        <v>2</v>
      </c>
      <c r="P60" s="30"/>
      <c r="Q60" s="8"/>
      <c r="R60" s="8"/>
      <c r="S60" s="19"/>
      <c r="T60" s="8"/>
    </row>
    <row r="61" spans="1:20" s="20" customFormat="1" ht="22.5">
      <c r="A61" s="55"/>
      <c r="B61" s="59" t="s">
        <v>70</v>
      </c>
      <c r="C61" s="7" t="s">
        <v>68</v>
      </c>
      <c r="D61" s="7"/>
      <c r="E61" s="7"/>
      <c r="F61" s="7" t="s">
        <v>662</v>
      </c>
      <c r="G61" s="27"/>
      <c r="H61" s="13"/>
      <c r="I61" s="9"/>
      <c r="J61" s="8"/>
      <c r="K61" s="8" t="s">
        <v>81</v>
      </c>
      <c r="L61" s="8"/>
      <c r="M61" s="8" t="s">
        <v>55</v>
      </c>
      <c r="N61" s="8" t="s">
        <v>49</v>
      </c>
      <c r="O61" s="24">
        <v>15.33</v>
      </c>
      <c r="P61" s="30"/>
      <c r="Q61" s="8"/>
      <c r="R61" s="8"/>
      <c r="S61" s="19"/>
      <c r="T61" s="8"/>
    </row>
    <row r="62" spans="1:20" s="20" customFormat="1" ht="33.75">
      <c r="A62" s="56"/>
      <c r="B62" s="60" t="s">
        <v>70</v>
      </c>
      <c r="C62" s="7" t="s">
        <v>69</v>
      </c>
      <c r="D62" s="7"/>
      <c r="E62" s="7"/>
      <c r="F62" s="7" t="s">
        <v>662</v>
      </c>
      <c r="G62" s="27"/>
      <c r="H62" s="13"/>
      <c r="I62" s="9"/>
      <c r="J62" s="8"/>
      <c r="K62" s="8" t="s">
        <v>81</v>
      </c>
      <c r="L62" s="8"/>
      <c r="M62" s="8" t="s">
        <v>80</v>
      </c>
      <c r="N62" s="8" t="s">
        <v>52</v>
      </c>
      <c r="O62" s="24">
        <v>0.22</v>
      </c>
      <c r="P62" s="30"/>
      <c r="Q62" s="8"/>
      <c r="R62" s="8"/>
      <c r="S62" s="19"/>
      <c r="T62" s="8"/>
    </row>
    <row r="63" spans="1:20" s="20" customFormat="1" ht="22.5">
      <c r="A63" s="53"/>
      <c r="B63" s="54" t="s">
        <v>70</v>
      </c>
      <c r="C63" s="7" t="s">
        <v>68</v>
      </c>
      <c r="D63" s="7"/>
      <c r="E63" s="7"/>
      <c r="F63" s="7" t="s">
        <v>662</v>
      </c>
      <c r="G63" s="27"/>
      <c r="H63" s="9"/>
      <c r="I63" s="13"/>
      <c r="J63" s="8"/>
      <c r="K63" s="8" t="s">
        <v>81</v>
      </c>
      <c r="L63" s="8"/>
      <c r="M63" s="8" t="s">
        <v>80</v>
      </c>
      <c r="N63" s="8" t="s">
        <v>53</v>
      </c>
      <c r="O63" s="24">
        <v>2.76</v>
      </c>
      <c r="P63" s="30"/>
      <c r="Q63" s="8"/>
      <c r="R63" s="8"/>
      <c r="S63" s="19"/>
      <c r="T63" s="8"/>
    </row>
    <row r="64" spans="1:20" s="20" customFormat="1" ht="78.75">
      <c r="A64" s="7"/>
      <c r="B64" s="27" t="s">
        <v>70</v>
      </c>
      <c r="C64" s="7" t="s">
        <v>138</v>
      </c>
      <c r="D64" s="7"/>
      <c r="E64" s="7" t="s">
        <v>139</v>
      </c>
      <c r="F64" s="7" t="s">
        <v>77</v>
      </c>
      <c r="G64" s="27" t="s">
        <v>140</v>
      </c>
      <c r="H64" s="7">
        <v>2012</v>
      </c>
      <c r="I64" s="7">
        <v>2014</v>
      </c>
      <c r="J64" s="8" t="s">
        <v>45</v>
      </c>
      <c r="K64" s="8" t="s">
        <v>81</v>
      </c>
      <c r="L64" s="7" t="s">
        <v>97</v>
      </c>
      <c r="M64" s="8" t="s">
        <v>80</v>
      </c>
      <c r="N64" s="8" t="s">
        <v>141</v>
      </c>
      <c r="O64" s="25">
        <v>1.6</v>
      </c>
      <c r="P64" s="31"/>
      <c r="Q64" s="7"/>
      <c r="R64" s="7"/>
      <c r="S64" s="19"/>
      <c r="T64" s="8">
        <v>1.03</v>
      </c>
    </row>
    <row r="65" spans="1:20" s="20" customFormat="1" ht="22.5">
      <c r="A65" s="7"/>
      <c r="B65" s="27" t="s">
        <v>70</v>
      </c>
      <c r="C65" s="7" t="s">
        <v>142</v>
      </c>
      <c r="D65" s="7"/>
      <c r="E65" s="7" t="s">
        <v>8</v>
      </c>
      <c r="F65" s="7" t="s">
        <v>77</v>
      </c>
      <c r="G65" s="27" t="s">
        <v>87</v>
      </c>
      <c r="H65" s="7">
        <v>2008</v>
      </c>
      <c r="I65" s="7">
        <v>2014</v>
      </c>
      <c r="J65" s="8" t="s">
        <v>45</v>
      </c>
      <c r="K65" s="8" t="s">
        <v>81</v>
      </c>
      <c r="L65" s="7" t="s">
        <v>143</v>
      </c>
      <c r="M65" s="8" t="s">
        <v>80</v>
      </c>
      <c r="N65" s="8" t="s">
        <v>49</v>
      </c>
      <c r="O65" s="25">
        <v>127.76</v>
      </c>
      <c r="P65" s="31"/>
      <c r="Q65" s="7"/>
      <c r="R65" s="7"/>
      <c r="S65" s="19"/>
      <c r="T65" s="8">
        <v>13.44</v>
      </c>
    </row>
    <row r="66" spans="1:20" s="20" customFormat="1" ht="22.5">
      <c r="A66" s="7"/>
      <c r="B66" s="27" t="s">
        <v>70</v>
      </c>
      <c r="C66" s="7" t="s">
        <v>144</v>
      </c>
      <c r="D66" s="7"/>
      <c r="E66" s="7"/>
      <c r="F66" s="7"/>
      <c r="G66" s="27" t="s">
        <v>145</v>
      </c>
      <c r="H66" s="7"/>
      <c r="I66" s="7"/>
      <c r="J66" s="8"/>
      <c r="K66" s="8" t="s">
        <v>81</v>
      </c>
      <c r="L66" s="7"/>
      <c r="M66" s="8" t="s">
        <v>80</v>
      </c>
      <c r="N66" s="8" t="s">
        <v>49</v>
      </c>
      <c r="O66" s="25">
        <v>17.38</v>
      </c>
      <c r="P66" s="31"/>
      <c r="Q66" s="7"/>
      <c r="R66" s="7"/>
      <c r="S66" s="19"/>
      <c r="T66" s="8">
        <v>10</v>
      </c>
    </row>
    <row r="67" spans="1:20" s="20" customFormat="1" ht="22.5">
      <c r="A67" s="7"/>
      <c r="B67" s="27" t="s">
        <v>70</v>
      </c>
      <c r="C67" s="7" t="s">
        <v>146</v>
      </c>
      <c r="D67" s="7"/>
      <c r="E67" s="7"/>
      <c r="F67" s="7"/>
      <c r="G67" s="27" t="s">
        <v>147</v>
      </c>
      <c r="H67" s="7"/>
      <c r="I67" s="7"/>
      <c r="J67" s="8"/>
      <c r="K67" s="8" t="s">
        <v>81</v>
      </c>
      <c r="L67" s="7"/>
      <c r="M67" s="8" t="s">
        <v>55</v>
      </c>
      <c r="N67" s="8" t="s">
        <v>49</v>
      </c>
      <c r="O67" s="25">
        <v>18.4</v>
      </c>
      <c r="P67" s="31"/>
      <c r="Q67" s="7"/>
      <c r="R67" s="7"/>
      <c r="S67" s="19"/>
      <c r="T67" s="8">
        <v>1.5</v>
      </c>
    </row>
    <row r="68" spans="1:20" s="20" customFormat="1" ht="11.25">
      <c r="A68" s="7"/>
      <c r="B68" s="27" t="s">
        <v>70</v>
      </c>
      <c r="C68" s="7" t="s">
        <v>146</v>
      </c>
      <c r="D68" s="7"/>
      <c r="E68" s="7"/>
      <c r="F68" s="7"/>
      <c r="G68" s="27" t="s">
        <v>148</v>
      </c>
      <c r="H68" s="7"/>
      <c r="I68" s="7"/>
      <c r="J68" s="8"/>
      <c r="K68" s="8" t="s">
        <v>81</v>
      </c>
      <c r="L68" s="7"/>
      <c r="M68" s="8" t="s">
        <v>55</v>
      </c>
      <c r="N68" s="8" t="s">
        <v>49</v>
      </c>
      <c r="O68" s="25">
        <v>4.59</v>
      </c>
      <c r="P68" s="31"/>
      <c r="Q68" s="7"/>
      <c r="R68" s="7"/>
      <c r="S68" s="19"/>
      <c r="T68" s="8">
        <v>1.7</v>
      </c>
    </row>
    <row r="69" spans="1:20" s="20" customFormat="1" ht="11.25">
      <c r="A69" s="7"/>
      <c r="B69" s="27" t="s">
        <v>70</v>
      </c>
      <c r="C69" s="7" t="s">
        <v>63</v>
      </c>
      <c r="D69" s="7"/>
      <c r="E69" s="7"/>
      <c r="F69" s="7"/>
      <c r="G69" s="27" t="s">
        <v>87</v>
      </c>
      <c r="H69" s="7"/>
      <c r="I69" s="7"/>
      <c r="J69" s="8"/>
      <c r="K69" s="8" t="s">
        <v>81</v>
      </c>
      <c r="L69" s="7"/>
      <c r="M69" s="8" t="s">
        <v>55</v>
      </c>
      <c r="N69" s="8" t="s">
        <v>49</v>
      </c>
      <c r="O69" s="25">
        <v>23.59</v>
      </c>
      <c r="P69" s="31"/>
      <c r="Q69" s="7"/>
      <c r="R69" s="7"/>
      <c r="S69" s="19"/>
      <c r="T69" s="8">
        <v>6.7</v>
      </c>
    </row>
    <row r="70" spans="1:20" s="20" customFormat="1" ht="22.5">
      <c r="A70" s="7"/>
      <c r="B70" s="49" t="s">
        <v>70</v>
      </c>
      <c r="C70" s="7" t="s">
        <v>149</v>
      </c>
      <c r="D70" s="7"/>
      <c r="E70" s="7" t="s">
        <v>150</v>
      </c>
      <c r="F70" s="7"/>
      <c r="G70" s="27" t="s">
        <v>151</v>
      </c>
      <c r="H70" s="7"/>
      <c r="I70" s="7"/>
      <c r="J70" s="8"/>
      <c r="K70" s="8" t="s">
        <v>81</v>
      </c>
      <c r="L70" s="7"/>
      <c r="M70" s="8"/>
      <c r="N70" s="8"/>
      <c r="O70" s="25"/>
      <c r="P70" s="31"/>
      <c r="Q70" s="7"/>
      <c r="R70" s="7"/>
      <c r="S70" s="19"/>
      <c r="T70" s="8"/>
    </row>
    <row r="71" spans="1:20" s="20" customFormat="1" ht="22.5">
      <c r="A71" s="7"/>
      <c r="B71" s="27" t="s">
        <v>70</v>
      </c>
      <c r="C71" s="7" t="s">
        <v>65</v>
      </c>
      <c r="D71" s="7"/>
      <c r="E71" s="7"/>
      <c r="F71" s="7"/>
      <c r="G71" s="27"/>
      <c r="H71" s="7"/>
      <c r="I71" s="7"/>
      <c r="J71" s="8"/>
      <c r="K71" s="8" t="s">
        <v>81</v>
      </c>
      <c r="L71" s="7"/>
      <c r="M71" s="8" t="s">
        <v>80</v>
      </c>
      <c r="N71" s="8" t="s">
        <v>53</v>
      </c>
      <c r="O71" s="25">
        <v>0.76</v>
      </c>
      <c r="P71" s="31"/>
      <c r="Q71" s="7"/>
      <c r="R71" s="7"/>
      <c r="S71" s="19"/>
      <c r="T71" s="8" t="s">
        <v>343</v>
      </c>
    </row>
    <row r="72" spans="1:20" s="20" customFormat="1" ht="33.75">
      <c r="A72" s="7"/>
      <c r="B72" s="27" t="s">
        <v>70</v>
      </c>
      <c r="C72" s="7" t="s">
        <v>76</v>
      </c>
      <c r="D72" s="7"/>
      <c r="E72" s="7"/>
      <c r="F72" s="7"/>
      <c r="G72" s="27"/>
      <c r="H72" s="7"/>
      <c r="I72" s="7"/>
      <c r="J72" s="8"/>
      <c r="K72" s="8" t="s">
        <v>81</v>
      </c>
      <c r="L72" s="7"/>
      <c r="M72" s="8" t="s">
        <v>80</v>
      </c>
      <c r="N72" s="8" t="s">
        <v>53</v>
      </c>
      <c r="O72" s="25">
        <v>7.31</v>
      </c>
      <c r="P72" s="31"/>
      <c r="Q72" s="7"/>
      <c r="R72" s="7"/>
      <c r="S72" s="19"/>
      <c r="T72" s="8" t="s">
        <v>347</v>
      </c>
    </row>
    <row r="73" spans="1:20" s="20" customFormat="1" ht="22.5">
      <c r="A73" s="7"/>
      <c r="B73" s="27" t="s">
        <v>70</v>
      </c>
      <c r="C73" s="7" t="s">
        <v>66</v>
      </c>
      <c r="D73" s="7"/>
      <c r="E73" s="7"/>
      <c r="F73" s="7"/>
      <c r="G73" s="27"/>
      <c r="H73" s="7"/>
      <c r="I73" s="7"/>
      <c r="J73" s="8"/>
      <c r="K73" s="8" t="s">
        <v>81</v>
      </c>
      <c r="L73" s="7"/>
      <c r="M73" s="8" t="s">
        <v>80</v>
      </c>
      <c r="N73" s="8" t="s">
        <v>53</v>
      </c>
      <c r="O73" s="25">
        <v>5.67</v>
      </c>
      <c r="P73" s="31"/>
      <c r="Q73" s="7"/>
      <c r="R73" s="7"/>
      <c r="S73" s="19"/>
      <c r="T73" s="8">
        <v>57</v>
      </c>
    </row>
    <row r="74" spans="1:20" s="20" customFormat="1" ht="22.5">
      <c r="A74" s="7"/>
      <c r="B74" s="27" t="s">
        <v>70</v>
      </c>
      <c r="C74" s="7" t="s">
        <v>67</v>
      </c>
      <c r="D74" s="7"/>
      <c r="E74" s="7"/>
      <c r="F74" s="7"/>
      <c r="G74" s="27" t="s">
        <v>152</v>
      </c>
      <c r="H74" s="7"/>
      <c r="I74" s="7"/>
      <c r="J74" s="8"/>
      <c r="K74" s="8" t="s">
        <v>81</v>
      </c>
      <c r="L74" s="7"/>
      <c r="M74" s="8" t="s">
        <v>71</v>
      </c>
      <c r="N74" s="8" t="s">
        <v>49</v>
      </c>
      <c r="O74" s="25">
        <v>25</v>
      </c>
      <c r="P74" s="31"/>
      <c r="Q74" s="7"/>
      <c r="R74" s="7"/>
      <c r="T74" s="8">
        <v>33</v>
      </c>
    </row>
    <row r="75" spans="1:20" s="20" customFormat="1" ht="22.5">
      <c r="A75" s="7"/>
      <c r="B75" s="27" t="s">
        <v>70</v>
      </c>
      <c r="C75" s="7" t="s">
        <v>153</v>
      </c>
      <c r="D75" s="7"/>
      <c r="E75" s="7"/>
      <c r="F75" s="7"/>
      <c r="G75" s="27" t="s">
        <v>154</v>
      </c>
      <c r="H75" s="7"/>
      <c r="I75" s="7"/>
      <c r="J75" s="8"/>
      <c r="K75" s="8" t="s">
        <v>81</v>
      </c>
      <c r="L75" s="7"/>
      <c r="M75" s="8" t="s">
        <v>55</v>
      </c>
      <c r="N75" s="8" t="s">
        <v>49</v>
      </c>
      <c r="O75" s="25">
        <v>15.33</v>
      </c>
      <c r="P75" s="31"/>
      <c r="Q75" s="7"/>
      <c r="R75" s="7"/>
      <c r="T75" s="8">
        <v>1.2</v>
      </c>
    </row>
    <row r="76" spans="1:20" s="20" customFormat="1" ht="22.5">
      <c r="A76" s="7"/>
      <c r="B76" s="27" t="s">
        <v>70</v>
      </c>
      <c r="C76" s="7" t="s">
        <v>155</v>
      </c>
      <c r="D76" s="7"/>
      <c r="E76" s="7"/>
      <c r="F76" s="7"/>
      <c r="G76" s="27"/>
      <c r="H76" s="7"/>
      <c r="I76" s="7"/>
      <c r="J76" s="8"/>
      <c r="K76" s="8" t="s">
        <v>81</v>
      </c>
      <c r="L76" s="7"/>
      <c r="M76" s="8" t="s">
        <v>80</v>
      </c>
      <c r="N76" s="8" t="s">
        <v>53</v>
      </c>
      <c r="O76" s="25">
        <v>0.22</v>
      </c>
      <c r="P76" s="31"/>
      <c r="Q76" s="7"/>
      <c r="R76" s="7"/>
      <c r="T76" s="8">
        <v>0.95</v>
      </c>
    </row>
    <row r="77" spans="1:20" s="20" customFormat="1" ht="22.5">
      <c r="A77" s="7"/>
      <c r="B77" s="27" t="s">
        <v>70</v>
      </c>
      <c r="C77" s="7" t="s">
        <v>153</v>
      </c>
      <c r="D77" s="7"/>
      <c r="E77" s="7"/>
      <c r="F77" s="7"/>
      <c r="G77" s="27" t="s">
        <v>154</v>
      </c>
      <c r="H77" s="7"/>
      <c r="I77" s="7"/>
      <c r="J77" s="8"/>
      <c r="K77" s="8" t="s">
        <v>81</v>
      </c>
      <c r="L77" s="7"/>
      <c r="M77" s="8" t="s">
        <v>80</v>
      </c>
      <c r="N77" s="8" t="s">
        <v>53</v>
      </c>
      <c r="O77" s="25">
        <v>2.76</v>
      </c>
      <c r="P77" s="31"/>
      <c r="Q77" s="7"/>
      <c r="R77" s="7"/>
      <c r="T77" s="8">
        <v>1.2</v>
      </c>
    </row>
    <row r="78" spans="1:20" s="20" customFormat="1" ht="67.5">
      <c r="A78" s="7"/>
      <c r="B78" s="27" t="s">
        <v>70</v>
      </c>
      <c r="C78" s="7" t="s">
        <v>158</v>
      </c>
      <c r="D78" s="7"/>
      <c r="E78" s="7" t="s">
        <v>159</v>
      </c>
      <c r="F78" s="7"/>
      <c r="G78" s="27" t="s">
        <v>87</v>
      </c>
      <c r="H78" s="7">
        <v>2003</v>
      </c>
      <c r="I78" s="7">
        <v>2013</v>
      </c>
      <c r="J78" s="8" t="s">
        <v>354</v>
      </c>
      <c r="K78" s="8" t="s">
        <v>46</v>
      </c>
      <c r="L78" s="7"/>
      <c r="M78" s="8" t="s">
        <v>80</v>
      </c>
      <c r="N78" s="8"/>
      <c r="O78" s="25">
        <v>16</v>
      </c>
      <c r="P78" s="31"/>
      <c r="Q78" s="7" t="s">
        <v>160</v>
      </c>
      <c r="R78" s="7"/>
      <c r="T78" s="8" t="s">
        <v>322</v>
      </c>
    </row>
    <row r="79" spans="1:20" s="20" customFormat="1" ht="45">
      <c r="A79" s="7"/>
      <c r="B79" s="27" t="s">
        <v>70</v>
      </c>
      <c r="C79" s="7" t="s">
        <v>161</v>
      </c>
      <c r="D79" s="7"/>
      <c r="E79" s="7" t="s">
        <v>162</v>
      </c>
      <c r="F79" s="7"/>
      <c r="G79" s="27"/>
      <c r="H79" s="7">
        <v>2008</v>
      </c>
      <c r="I79" s="7">
        <v>2014</v>
      </c>
      <c r="J79" s="8" t="s">
        <v>45</v>
      </c>
      <c r="K79" s="8" t="s">
        <v>46</v>
      </c>
      <c r="L79" s="7"/>
      <c r="M79" s="8" t="s">
        <v>80</v>
      </c>
      <c r="N79" s="8"/>
      <c r="O79" s="25">
        <v>6</v>
      </c>
      <c r="P79" s="31"/>
      <c r="Q79" s="7" t="s">
        <v>163</v>
      </c>
      <c r="R79" s="7"/>
      <c r="T79" s="8">
        <v>95</v>
      </c>
    </row>
    <row r="80" spans="1:20" s="20" customFormat="1" ht="78.75">
      <c r="A80" s="7"/>
      <c r="B80" s="27" t="s">
        <v>70</v>
      </c>
      <c r="C80" s="7" t="s">
        <v>164</v>
      </c>
      <c r="D80" s="7"/>
      <c r="E80" s="7" t="s">
        <v>165</v>
      </c>
      <c r="F80" s="7"/>
      <c r="G80" s="27"/>
      <c r="H80" s="7">
        <v>2006</v>
      </c>
      <c r="I80" s="7">
        <v>2014</v>
      </c>
      <c r="J80" s="8" t="s">
        <v>45</v>
      </c>
      <c r="K80" s="8" t="s">
        <v>46</v>
      </c>
      <c r="L80" s="7"/>
      <c r="M80" s="8" t="s">
        <v>80</v>
      </c>
      <c r="N80" s="8"/>
      <c r="O80" s="25">
        <v>9</v>
      </c>
      <c r="P80" s="31"/>
      <c r="Q80" s="7" t="s">
        <v>166</v>
      </c>
      <c r="R80" s="7"/>
      <c r="T80" s="8">
        <v>4.64</v>
      </c>
    </row>
    <row r="81" spans="1:20" s="20" customFormat="1" ht="22.5">
      <c r="A81" s="7"/>
      <c r="B81" s="27" t="s">
        <v>70</v>
      </c>
      <c r="C81" s="7" t="s">
        <v>167</v>
      </c>
      <c r="D81" s="7"/>
      <c r="E81" s="7"/>
      <c r="F81" s="7"/>
      <c r="G81" s="27"/>
      <c r="H81" s="7">
        <v>2003</v>
      </c>
      <c r="I81" s="7">
        <v>2013</v>
      </c>
      <c r="J81" s="8" t="s">
        <v>354</v>
      </c>
      <c r="K81" s="8" t="s">
        <v>46</v>
      </c>
      <c r="L81" s="7"/>
      <c r="M81" s="8" t="s">
        <v>80</v>
      </c>
      <c r="N81" s="8"/>
      <c r="O81" s="25"/>
      <c r="P81" s="31"/>
      <c r="Q81" s="7" t="s">
        <v>168</v>
      </c>
      <c r="R81" s="7"/>
      <c r="T81" s="8">
        <v>3</v>
      </c>
    </row>
    <row r="82" spans="1:20" s="20" customFormat="1" ht="22.5">
      <c r="A82" s="7"/>
      <c r="B82" s="27" t="s">
        <v>70</v>
      </c>
      <c r="C82" s="7" t="s">
        <v>169</v>
      </c>
      <c r="D82" s="7"/>
      <c r="E82" s="7"/>
      <c r="F82" s="7"/>
      <c r="G82" s="27"/>
      <c r="H82" s="7">
        <v>2011</v>
      </c>
      <c r="I82" s="7">
        <v>2014</v>
      </c>
      <c r="J82" s="8" t="s">
        <v>45</v>
      </c>
      <c r="K82" s="8" t="s">
        <v>46</v>
      </c>
      <c r="L82" s="7"/>
      <c r="M82" s="8" t="s">
        <v>80</v>
      </c>
      <c r="N82" s="8"/>
      <c r="O82" s="25">
        <v>2</v>
      </c>
      <c r="P82" s="31"/>
      <c r="Q82" s="7" t="s">
        <v>170</v>
      </c>
      <c r="R82" s="7"/>
      <c r="T82" s="8">
        <v>4.99</v>
      </c>
    </row>
    <row r="83" spans="1:20" s="20" customFormat="1" ht="22.5">
      <c r="A83" s="7"/>
      <c r="B83" s="27" t="s">
        <v>70</v>
      </c>
      <c r="C83" s="7" t="s">
        <v>171</v>
      </c>
      <c r="D83" s="7"/>
      <c r="E83" s="7"/>
      <c r="F83" s="7"/>
      <c r="G83" s="27"/>
      <c r="H83" s="7">
        <v>2008</v>
      </c>
      <c r="I83" s="7">
        <v>2011</v>
      </c>
      <c r="J83" s="8" t="s">
        <v>354</v>
      </c>
      <c r="K83" s="8" t="s">
        <v>46</v>
      </c>
      <c r="L83" s="7"/>
      <c r="M83" s="8" t="s">
        <v>80</v>
      </c>
      <c r="N83" s="8"/>
      <c r="O83" s="25">
        <v>4.6</v>
      </c>
      <c r="P83" s="31"/>
      <c r="Q83" s="7"/>
      <c r="R83" s="7"/>
      <c r="T83" s="8">
        <v>4.45</v>
      </c>
    </row>
    <row r="84" spans="1:20" s="20" customFormat="1" ht="33.75">
      <c r="A84" s="7"/>
      <c r="B84" s="27" t="s">
        <v>70</v>
      </c>
      <c r="C84" s="7" t="s">
        <v>172</v>
      </c>
      <c r="D84" s="7"/>
      <c r="E84" s="7"/>
      <c r="F84" s="7"/>
      <c r="G84" s="27" t="s">
        <v>105</v>
      </c>
      <c r="H84" s="7">
        <v>2010</v>
      </c>
      <c r="I84" s="7">
        <v>2014</v>
      </c>
      <c r="J84" s="8" t="s">
        <v>45</v>
      </c>
      <c r="K84" s="8" t="s">
        <v>46</v>
      </c>
      <c r="L84" s="7"/>
      <c r="M84" s="8" t="s">
        <v>80</v>
      </c>
      <c r="N84" s="8"/>
      <c r="O84" s="25"/>
      <c r="P84" s="31"/>
      <c r="Q84" s="7"/>
      <c r="R84" s="7"/>
      <c r="T84" s="8">
        <v>5</v>
      </c>
    </row>
    <row r="85" spans="1:20" s="20" customFormat="1" ht="22.5">
      <c r="A85" s="7"/>
      <c r="B85" s="27" t="s">
        <v>70</v>
      </c>
      <c r="C85" s="7" t="s">
        <v>173</v>
      </c>
      <c r="D85" s="7"/>
      <c r="E85" s="7" t="s">
        <v>174</v>
      </c>
      <c r="F85" s="7"/>
      <c r="G85" s="27" t="s">
        <v>105</v>
      </c>
      <c r="H85" s="7">
        <v>2009</v>
      </c>
      <c r="I85" s="7">
        <v>2015</v>
      </c>
      <c r="J85" s="8" t="s">
        <v>45</v>
      </c>
      <c r="K85" s="8" t="s">
        <v>46</v>
      </c>
      <c r="L85" s="7"/>
      <c r="M85" s="8" t="s">
        <v>80</v>
      </c>
      <c r="N85" s="8"/>
      <c r="O85" s="25">
        <v>6</v>
      </c>
      <c r="P85" s="31"/>
      <c r="Q85" s="7"/>
      <c r="R85" s="7"/>
      <c r="T85" s="8" t="s">
        <v>323</v>
      </c>
    </row>
    <row r="86" spans="1:20" s="20" customFormat="1" ht="22.5">
      <c r="A86" s="7"/>
      <c r="B86" s="27" t="s">
        <v>70</v>
      </c>
      <c r="C86" s="7" t="s">
        <v>175</v>
      </c>
      <c r="D86" s="7"/>
      <c r="E86" s="7"/>
      <c r="F86" s="7"/>
      <c r="G86" s="27"/>
      <c r="H86" s="7"/>
      <c r="I86" s="7"/>
      <c r="J86" s="8"/>
      <c r="K86" s="8" t="s">
        <v>176</v>
      </c>
      <c r="L86" s="7"/>
      <c r="M86" s="8" t="s">
        <v>80</v>
      </c>
      <c r="N86" s="8"/>
      <c r="O86" s="25"/>
      <c r="P86" s="31"/>
      <c r="Q86" s="7"/>
      <c r="R86" s="7"/>
      <c r="T86" s="8" t="s">
        <v>324</v>
      </c>
    </row>
    <row r="87" spans="1:20" s="20" customFormat="1" ht="33.75">
      <c r="A87" s="7"/>
      <c r="B87" s="27" t="s">
        <v>246</v>
      </c>
      <c r="C87" s="7" t="s">
        <v>85</v>
      </c>
      <c r="D87" s="7"/>
      <c r="E87" s="7" t="s">
        <v>91</v>
      </c>
      <c r="F87" s="7" t="s">
        <v>337</v>
      </c>
      <c r="G87" s="27" t="s">
        <v>92</v>
      </c>
      <c r="H87" s="15">
        <v>40664</v>
      </c>
      <c r="I87" s="15">
        <v>42461</v>
      </c>
      <c r="J87" s="9" t="s">
        <v>45</v>
      </c>
      <c r="K87" s="8" t="s">
        <v>336</v>
      </c>
      <c r="L87" s="8" t="s">
        <v>93</v>
      </c>
      <c r="M87" s="8" t="s">
        <v>80</v>
      </c>
      <c r="N87" s="8" t="s">
        <v>109</v>
      </c>
      <c r="O87" s="24"/>
      <c r="P87" s="30"/>
      <c r="Q87" s="14" t="s">
        <v>84</v>
      </c>
      <c r="R87" s="22" t="s">
        <v>83</v>
      </c>
      <c r="T87" s="8" t="s">
        <v>325</v>
      </c>
    </row>
    <row r="88" spans="1:20" s="20" customFormat="1" ht="22.5">
      <c r="A88" s="7"/>
      <c r="B88" s="27" t="s">
        <v>246</v>
      </c>
      <c r="C88" s="7" t="s">
        <v>247</v>
      </c>
      <c r="D88" s="7"/>
      <c r="E88" s="7"/>
      <c r="F88" s="7"/>
      <c r="G88" s="27" t="s">
        <v>148</v>
      </c>
      <c r="H88" s="7"/>
      <c r="I88" s="7"/>
      <c r="J88" s="8"/>
      <c r="K88" s="8"/>
      <c r="L88" s="7"/>
      <c r="M88" s="8" t="s">
        <v>80</v>
      </c>
      <c r="N88" s="8" t="s">
        <v>133</v>
      </c>
      <c r="O88" s="25">
        <v>2.386</v>
      </c>
      <c r="P88" s="31"/>
      <c r="Q88" s="7" t="s">
        <v>74</v>
      </c>
      <c r="R88" s="7"/>
      <c r="T88" s="8">
        <v>17.38</v>
      </c>
    </row>
    <row r="89" spans="1:20" s="20" customFormat="1" ht="22.5">
      <c r="A89" s="7"/>
      <c r="B89" s="27" t="s">
        <v>294</v>
      </c>
      <c r="C89" s="7" t="s">
        <v>488</v>
      </c>
      <c r="D89" s="7" t="s">
        <v>489</v>
      </c>
      <c r="E89" s="7" t="s">
        <v>490</v>
      </c>
      <c r="F89" s="7" t="s">
        <v>491</v>
      </c>
      <c r="G89" s="27" t="s">
        <v>492</v>
      </c>
      <c r="H89" s="7">
        <v>2011</v>
      </c>
      <c r="I89" s="7">
        <v>2017</v>
      </c>
      <c r="J89" s="8" t="s">
        <v>493</v>
      </c>
      <c r="K89" s="8" t="s">
        <v>494</v>
      </c>
      <c r="L89" s="8" t="s">
        <v>495</v>
      </c>
      <c r="M89" s="8" t="s">
        <v>133</v>
      </c>
      <c r="N89" s="8" t="s">
        <v>496</v>
      </c>
      <c r="O89" s="25">
        <v>94820000</v>
      </c>
      <c r="P89" s="39">
        <f>65.426/O89*1000000</f>
        <v>0.6900021092596499</v>
      </c>
      <c r="Q89" s="7" t="s">
        <v>497</v>
      </c>
      <c r="R89" s="7" t="s">
        <v>498</v>
      </c>
      <c r="T89" s="9">
        <v>42486</v>
      </c>
    </row>
    <row r="90" spans="1:20" s="20" customFormat="1" ht="33.75">
      <c r="A90" s="7"/>
      <c r="B90" s="27" t="s">
        <v>294</v>
      </c>
      <c r="C90" s="7" t="s">
        <v>499</v>
      </c>
      <c r="D90" s="7" t="s">
        <v>500</v>
      </c>
      <c r="E90" s="7" t="s">
        <v>501</v>
      </c>
      <c r="F90" s="7" t="s">
        <v>502</v>
      </c>
      <c r="G90" s="27" t="s">
        <v>492</v>
      </c>
      <c r="H90" s="7">
        <v>2012</v>
      </c>
      <c r="I90" s="7">
        <v>2017</v>
      </c>
      <c r="J90" s="8" t="s">
        <v>493</v>
      </c>
      <c r="K90" s="8" t="s">
        <v>74</v>
      </c>
      <c r="L90" s="8" t="s">
        <v>495</v>
      </c>
      <c r="M90" s="8" t="s">
        <v>133</v>
      </c>
      <c r="N90" s="8" t="s">
        <v>496</v>
      </c>
      <c r="O90" s="25">
        <v>32450000</v>
      </c>
      <c r="P90" s="39">
        <f>7.56/O90*1000000</f>
        <v>0.23297380585516178</v>
      </c>
      <c r="Q90" s="7" t="s">
        <v>497</v>
      </c>
      <c r="R90" s="7" t="s">
        <v>498</v>
      </c>
      <c r="T90" s="9">
        <v>42486</v>
      </c>
    </row>
    <row r="91" spans="1:20" s="20" customFormat="1" ht="33.75">
      <c r="A91" s="7"/>
      <c r="B91" s="27" t="s">
        <v>294</v>
      </c>
      <c r="C91" s="7" t="s">
        <v>295</v>
      </c>
      <c r="D91" s="7" t="s">
        <v>503</v>
      </c>
      <c r="E91" s="7" t="s">
        <v>504</v>
      </c>
      <c r="F91" s="7" t="s">
        <v>505</v>
      </c>
      <c r="G91" s="27" t="s">
        <v>492</v>
      </c>
      <c r="H91" s="7">
        <v>2008</v>
      </c>
      <c r="I91" s="7">
        <v>2016</v>
      </c>
      <c r="J91" s="8" t="s">
        <v>493</v>
      </c>
      <c r="K91" s="8" t="s">
        <v>506</v>
      </c>
      <c r="L91" s="7" t="s">
        <v>507</v>
      </c>
      <c r="M91" s="8" t="s">
        <v>133</v>
      </c>
      <c r="N91" s="8" t="s">
        <v>496</v>
      </c>
      <c r="O91" s="25">
        <v>20.1</v>
      </c>
      <c r="P91" s="40">
        <v>0.8067</v>
      </c>
      <c r="Q91" s="7" t="s">
        <v>508</v>
      </c>
      <c r="R91" s="7" t="s">
        <v>509</v>
      </c>
      <c r="T91" s="9">
        <v>42486</v>
      </c>
    </row>
    <row r="92" spans="1:20" s="20" customFormat="1" ht="101.25">
      <c r="A92" s="7"/>
      <c r="B92" s="27" t="s">
        <v>294</v>
      </c>
      <c r="C92" s="7" t="s">
        <v>296</v>
      </c>
      <c r="D92" s="7" t="s">
        <v>510</v>
      </c>
      <c r="E92" s="7" t="s">
        <v>511</v>
      </c>
      <c r="F92" s="7" t="s">
        <v>512</v>
      </c>
      <c r="G92" s="27" t="s">
        <v>513</v>
      </c>
      <c r="H92" s="7">
        <v>2006</v>
      </c>
      <c r="I92" s="7">
        <v>20013</v>
      </c>
      <c r="J92" s="8" t="s">
        <v>514</v>
      </c>
      <c r="K92" s="8" t="s">
        <v>506</v>
      </c>
      <c r="L92" s="8" t="s">
        <v>495</v>
      </c>
      <c r="M92" s="8" t="s">
        <v>133</v>
      </c>
      <c r="N92" s="8" t="s">
        <v>515</v>
      </c>
      <c r="O92" s="25">
        <v>20.36</v>
      </c>
      <c r="P92" s="40">
        <v>1</v>
      </c>
      <c r="Q92" s="7" t="s">
        <v>508</v>
      </c>
      <c r="R92" s="7" t="s">
        <v>516</v>
      </c>
      <c r="T92" s="9">
        <v>42486</v>
      </c>
    </row>
    <row r="93" spans="1:20" s="20" customFormat="1" ht="22.5">
      <c r="A93" s="7"/>
      <c r="B93" s="27" t="s">
        <v>294</v>
      </c>
      <c r="C93" s="7" t="s">
        <v>297</v>
      </c>
      <c r="D93" s="7" t="s">
        <v>517</v>
      </c>
      <c r="E93" s="7" t="s">
        <v>518</v>
      </c>
      <c r="F93" s="7" t="s">
        <v>519</v>
      </c>
      <c r="G93" s="27" t="s">
        <v>520</v>
      </c>
      <c r="H93" s="7">
        <v>2009</v>
      </c>
      <c r="I93" s="7">
        <v>2016</v>
      </c>
      <c r="J93" s="8" t="s">
        <v>493</v>
      </c>
      <c r="K93" s="8" t="s">
        <v>494</v>
      </c>
      <c r="L93" s="7" t="s">
        <v>521</v>
      </c>
      <c r="M93" s="8" t="s">
        <v>80</v>
      </c>
      <c r="N93" s="8" t="s">
        <v>522</v>
      </c>
      <c r="O93" s="25">
        <v>0.59</v>
      </c>
      <c r="P93" s="40">
        <v>0.728</v>
      </c>
      <c r="Q93" s="7" t="s">
        <v>523</v>
      </c>
      <c r="R93" s="7" t="s">
        <v>509</v>
      </c>
      <c r="T93" s="9">
        <v>42486</v>
      </c>
    </row>
    <row r="94" spans="1:20" s="20" customFormat="1" ht="33.75">
      <c r="A94" s="7"/>
      <c r="B94" s="27" t="s">
        <v>294</v>
      </c>
      <c r="C94" s="7" t="s">
        <v>298</v>
      </c>
      <c r="D94" s="7" t="s">
        <v>524</v>
      </c>
      <c r="E94" s="7" t="s">
        <v>525</v>
      </c>
      <c r="F94" s="8" t="s">
        <v>495</v>
      </c>
      <c r="G94" s="27" t="s">
        <v>526</v>
      </c>
      <c r="H94" s="7">
        <v>2009</v>
      </c>
      <c r="I94" s="7">
        <v>2012</v>
      </c>
      <c r="J94" s="8" t="s">
        <v>514</v>
      </c>
      <c r="K94" s="8" t="s">
        <v>134</v>
      </c>
      <c r="L94" s="8" t="s">
        <v>495</v>
      </c>
      <c r="M94" s="8" t="s">
        <v>80</v>
      </c>
      <c r="N94" s="7" t="s">
        <v>527</v>
      </c>
      <c r="O94" s="25">
        <v>670000</v>
      </c>
      <c r="P94" s="39">
        <v>1</v>
      </c>
      <c r="Q94" s="7" t="s">
        <v>528</v>
      </c>
      <c r="R94" s="7" t="s">
        <v>498</v>
      </c>
      <c r="T94" s="9">
        <v>42486</v>
      </c>
    </row>
    <row r="95" spans="1:20" s="20" customFormat="1" ht="33.75">
      <c r="A95" s="7"/>
      <c r="B95" s="27" t="s">
        <v>294</v>
      </c>
      <c r="C95" s="7" t="s">
        <v>299</v>
      </c>
      <c r="D95" s="7" t="s">
        <v>489</v>
      </c>
      <c r="E95" s="7" t="s">
        <v>529</v>
      </c>
      <c r="F95" s="8" t="s">
        <v>495</v>
      </c>
      <c r="G95" s="27" t="s">
        <v>530</v>
      </c>
      <c r="H95" s="7">
        <v>2009</v>
      </c>
      <c r="I95" s="7">
        <v>2012</v>
      </c>
      <c r="J95" s="8" t="s">
        <v>514</v>
      </c>
      <c r="K95" s="8" t="s">
        <v>134</v>
      </c>
      <c r="L95" s="8" t="s">
        <v>495</v>
      </c>
      <c r="M95" s="8" t="s">
        <v>80</v>
      </c>
      <c r="N95" s="8" t="s">
        <v>531</v>
      </c>
      <c r="O95" s="25">
        <v>492000</v>
      </c>
      <c r="P95" s="39">
        <v>1</v>
      </c>
      <c r="Q95" s="7" t="s">
        <v>528</v>
      </c>
      <c r="R95" s="7" t="s">
        <v>498</v>
      </c>
      <c r="T95" s="9">
        <v>42486</v>
      </c>
    </row>
    <row r="96" spans="1:20" s="20" customFormat="1" ht="33.75">
      <c r="A96" s="7"/>
      <c r="B96" s="27" t="s">
        <v>294</v>
      </c>
      <c r="C96" s="7" t="s">
        <v>300</v>
      </c>
      <c r="D96" s="7" t="s">
        <v>532</v>
      </c>
      <c r="E96" s="7" t="s">
        <v>533</v>
      </c>
      <c r="F96" s="8" t="s">
        <v>495</v>
      </c>
      <c r="G96" s="27" t="s">
        <v>301</v>
      </c>
      <c r="H96" s="7">
        <v>2009</v>
      </c>
      <c r="I96" s="7">
        <v>2012</v>
      </c>
      <c r="J96" s="8" t="s">
        <v>514</v>
      </c>
      <c r="K96" s="8" t="s">
        <v>534</v>
      </c>
      <c r="L96" s="8" t="s">
        <v>495</v>
      </c>
      <c r="M96" s="8" t="s">
        <v>80</v>
      </c>
      <c r="N96" s="8" t="s">
        <v>531</v>
      </c>
      <c r="O96" s="25">
        <v>620000</v>
      </c>
      <c r="P96" s="39">
        <v>1</v>
      </c>
      <c r="Q96" s="7" t="s">
        <v>528</v>
      </c>
      <c r="R96" s="7" t="s">
        <v>498</v>
      </c>
      <c r="T96" s="9">
        <v>42486</v>
      </c>
    </row>
    <row r="97" spans="1:20" s="20" customFormat="1" ht="45">
      <c r="A97" s="7"/>
      <c r="B97" s="27" t="s">
        <v>294</v>
      </c>
      <c r="C97" s="7" t="s">
        <v>302</v>
      </c>
      <c r="D97" s="7" t="s">
        <v>535</v>
      </c>
      <c r="E97" s="7" t="s">
        <v>536</v>
      </c>
      <c r="F97" s="8" t="s">
        <v>495</v>
      </c>
      <c r="G97" s="27" t="s">
        <v>492</v>
      </c>
      <c r="H97" s="7">
        <v>2009</v>
      </c>
      <c r="I97" s="7">
        <v>2012</v>
      </c>
      <c r="J97" s="8" t="s">
        <v>514</v>
      </c>
      <c r="K97" s="8" t="s">
        <v>74</v>
      </c>
      <c r="L97" s="8" t="s">
        <v>495</v>
      </c>
      <c r="M97" s="8" t="s">
        <v>80</v>
      </c>
      <c r="N97" s="8" t="s">
        <v>537</v>
      </c>
      <c r="O97" s="25">
        <v>615000</v>
      </c>
      <c r="P97" s="39">
        <v>1</v>
      </c>
      <c r="Q97" s="7" t="s">
        <v>528</v>
      </c>
      <c r="R97" s="7" t="s">
        <v>498</v>
      </c>
      <c r="T97" s="9">
        <v>42486</v>
      </c>
    </row>
    <row r="98" spans="1:20" s="20" customFormat="1" ht="22.5">
      <c r="A98" s="7"/>
      <c r="B98" s="27" t="s">
        <v>268</v>
      </c>
      <c r="C98" s="7" t="s">
        <v>269</v>
      </c>
      <c r="D98" s="7"/>
      <c r="E98" s="7" t="s">
        <v>270</v>
      </c>
      <c r="F98" s="7"/>
      <c r="G98" s="27"/>
      <c r="H98" s="7">
        <v>2011</v>
      </c>
      <c r="I98" s="7">
        <v>2017</v>
      </c>
      <c r="J98" s="8"/>
      <c r="K98" s="8"/>
      <c r="L98" s="7"/>
      <c r="M98" s="8"/>
      <c r="N98" s="8"/>
      <c r="O98" s="25">
        <v>57.16</v>
      </c>
      <c r="P98" s="31"/>
      <c r="Q98" s="7" t="s">
        <v>252</v>
      </c>
      <c r="R98" s="7"/>
      <c r="T98" s="9">
        <v>42486</v>
      </c>
    </row>
    <row r="99" spans="1:20" s="20" customFormat="1" ht="22.5">
      <c r="A99" s="7"/>
      <c r="B99" s="27" t="s">
        <v>268</v>
      </c>
      <c r="C99" s="7" t="s">
        <v>271</v>
      </c>
      <c r="D99" s="7"/>
      <c r="E99" s="7"/>
      <c r="F99" s="7"/>
      <c r="G99" s="27"/>
      <c r="H99" s="7">
        <v>2009</v>
      </c>
      <c r="I99" s="7">
        <v>2015</v>
      </c>
      <c r="J99" s="8"/>
      <c r="K99" s="8"/>
      <c r="L99" s="7"/>
      <c r="M99" s="8"/>
      <c r="N99" s="8"/>
      <c r="O99" s="25">
        <v>162.95</v>
      </c>
      <c r="P99" s="31"/>
      <c r="Q99" s="7" t="s">
        <v>272</v>
      </c>
      <c r="R99" s="7"/>
      <c r="T99" s="9">
        <v>42486</v>
      </c>
    </row>
    <row r="100" spans="1:20" s="20" customFormat="1" ht="22.5">
      <c r="A100" s="7"/>
      <c r="B100" s="27" t="s">
        <v>268</v>
      </c>
      <c r="C100" s="7" t="s">
        <v>273</v>
      </c>
      <c r="D100" s="7"/>
      <c r="E100" s="7"/>
      <c r="F100" s="7"/>
      <c r="G100" s="27"/>
      <c r="H100" s="7">
        <v>2010</v>
      </c>
      <c r="I100" s="7">
        <v>2015</v>
      </c>
      <c r="J100" s="8"/>
      <c r="K100" s="8"/>
      <c r="L100" s="7"/>
      <c r="M100" s="8"/>
      <c r="N100" s="8"/>
      <c r="O100" s="25">
        <v>57.93</v>
      </c>
      <c r="P100" s="31"/>
      <c r="Q100" s="7" t="s">
        <v>252</v>
      </c>
      <c r="R100" s="7"/>
      <c r="T100" s="8" t="s">
        <v>326</v>
      </c>
    </row>
    <row r="101" spans="1:20" s="20" customFormat="1" ht="22.5">
      <c r="A101" s="7"/>
      <c r="B101" s="27" t="s">
        <v>268</v>
      </c>
      <c r="C101" s="7" t="s">
        <v>274</v>
      </c>
      <c r="D101" s="7"/>
      <c r="E101" s="7"/>
      <c r="F101" s="7"/>
      <c r="G101" s="27"/>
      <c r="H101" s="7">
        <v>2010</v>
      </c>
      <c r="I101" s="7">
        <v>2015</v>
      </c>
      <c r="J101" s="8"/>
      <c r="K101" s="8" t="s">
        <v>275</v>
      </c>
      <c r="L101" s="7"/>
      <c r="M101" s="8"/>
      <c r="N101" s="8"/>
      <c r="O101" s="25">
        <v>67.66</v>
      </c>
      <c r="P101" s="31"/>
      <c r="Q101" s="7" t="s">
        <v>276</v>
      </c>
      <c r="R101" s="7"/>
      <c r="T101" s="8" t="s">
        <v>335</v>
      </c>
    </row>
    <row r="102" spans="1:20" s="20" customFormat="1" ht="22.5">
      <c r="A102" s="7"/>
      <c r="B102" s="27" t="s">
        <v>268</v>
      </c>
      <c r="C102" s="7" t="s">
        <v>277</v>
      </c>
      <c r="D102" s="7"/>
      <c r="E102" s="7"/>
      <c r="F102" s="7"/>
      <c r="G102" s="27" t="s">
        <v>278</v>
      </c>
      <c r="H102" s="7">
        <v>2010</v>
      </c>
      <c r="I102" s="7">
        <v>2015</v>
      </c>
      <c r="J102" s="8"/>
      <c r="K102" s="8"/>
      <c r="L102" s="7"/>
      <c r="M102" s="8"/>
      <c r="N102" s="8"/>
      <c r="O102" s="25">
        <v>60.6</v>
      </c>
      <c r="P102" s="31"/>
      <c r="Q102" s="7" t="s">
        <v>74</v>
      </c>
      <c r="R102" s="7"/>
      <c r="T102" s="8"/>
    </row>
    <row r="103" spans="1:20" s="20" customFormat="1" ht="33.75">
      <c r="A103" s="7"/>
      <c r="B103" s="27" t="s">
        <v>268</v>
      </c>
      <c r="C103" s="7" t="s">
        <v>279</v>
      </c>
      <c r="D103" s="7"/>
      <c r="E103" s="7"/>
      <c r="F103" s="7"/>
      <c r="G103" s="27" t="s">
        <v>75</v>
      </c>
      <c r="H103" s="7">
        <v>2010</v>
      </c>
      <c r="I103" s="7">
        <v>2015</v>
      </c>
      <c r="J103" s="8"/>
      <c r="K103" s="8"/>
      <c r="L103" s="7"/>
      <c r="M103" s="8"/>
      <c r="N103" s="8"/>
      <c r="O103" s="25">
        <v>68.36</v>
      </c>
      <c r="P103" s="31"/>
      <c r="Q103" s="7" t="s">
        <v>74</v>
      </c>
      <c r="R103" s="7"/>
      <c r="T103" s="8"/>
    </row>
    <row r="104" spans="1:20" s="20" customFormat="1" ht="22.5">
      <c r="A104" s="7"/>
      <c r="B104" s="27" t="s">
        <v>268</v>
      </c>
      <c r="C104" s="7" t="s">
        <v>280</v>
      </c>
      <c r="D104" s="7"/>
      <c r="E104" s="7"/>
      <c r="F104" s="7"/>
      <c r="G104" s="27" t="s">
        <v>75</v>
      </c>
      <c r="H104" s="7">
        <v>2006</v>
      </c>
      <c r="I104" s="7">
        <v>2012</v>
      </c>
      <c r="J104" s="8"/>
      <c r="K104" s="8"/>
      <c r="L104" s="7"/>
      <c r="M104" s="8"/>
      <c r="N104" s="8"/>
      <c r="O104" s="25">
        <v>71.9</v>
      </c>
      <c r="P104" s="31"/>
      <c r="Q104" s="7" t="s">
        <v>74</v>
      </c>
      <c r="R104" s="7"/>
      <c r="T104" s="8"/>
    </row>
    <row r="105" spans="1:20" s="20" customFormat="1" ht="22.5">
      <c r="A105" s="7"/>
      <c r="B105" s="27" t="s">
        <v>268</v>
      </c>
      <c r="C105" s="7" t="s">
        <v>281</v>
      </c>
      <c r="D105" s="7"/>
      <c r="E105" s="7"/>
      <c r="F105" s="7"/>
      <c r="G105" s="27"/>
      <c r="H105" s="7">
        <v>2005</v>
      </c>
      <c r="I105" s="7">
        <v>2012</v>
      </c>
      <c r="J105" s="8"/>
      <c r="K105" s="8"/>
      <c r="L105" s="7"/>
      <c r="M105" s="8"/>
      <c r="N105" s="8"/>
      <c r="O105" s="25">
        <v>47.15</v>
      </c>
      <c r="P105" s="31"/>
      <c r="Q105" s="7" t="s">
        <v>134</v>
      </c>
      <c r="R105" s="7"/>
      <c r="T105" s="8"/>
    </row>
    <row r="106" spans="1:20" s="20" customFormat="1" ht="22.5">
      <c r="A106" s="7"/>
      <c r="B106" s="27" t="s">
        <v>268</v>
      </c>
      <c r="C106" s="7" t="s">
        <v>282</v>
      </c>
      <c r="D106" s="7"/>
      <c r="E106" s="7"/>
      <c r="F106" s="7"/>
      <c r="G106" s="27"/>
      <c r="H106" s="7"/>
      <c r="I106" s="7"/>
      <c r="J106" s="8"/>
      <c r="K106" s="8"/>
      <c r="L106" s="7"/>
      <c r="M106" s="8"/>
      <c r="N106" s="8"/>
      <c r="O106" s="25"/>
      <c r="P106" s="31"/>
      <c r="Q106" s="7"/>
      <c r="R106" s="7"/>
      <c r="T106" s="8"/>
    </row>
    <row r="107" spans="1:20" s="20" customFormat="1" ht="22.5">
      <c r="A107" s="7"/>
      <c r="B107" s="27" t="s">
        <v>268</v>
      </c>
      <c r="C107" s="7" t="s">
        <v>283</v>
      </c>
      <c r="D107" s="7"/>
      <c r="E107" s="7"/>
      <c r="F107" s="7"/>
      <c r="G107" s="27"/>
      <c r="H107" s="7">
        <v>2005</v>
      </c>
      <c r="I107" s="7">
        <v>2012</v>
      </c>
      <c r="J107" s="8"/>
      <c r="K107" s="8" t="s">
        <v>275</v>
      </c>
      <c r="L107" s="7"/>
      <c r="M107" s="8"/>
      <c r="N107" s="8"/>
      <c r="O107" s="25">
        <v>9.81</v>
      </c>
      <c r="P107" s="31"/>
      <c r="Q107" s="7" t="s">
        <v>263</v>
      </c>
      <c r="R107" s="7"/>
      <c r="T107" s="8"/>
    </row>
    <row r="108" spans="1:20" s="20" customFormat="1" ht="22.5">
      <c r="A108" s="7"/>
      <c r="B108" s="27" t="s">
        <v>268</v>
      </c>
      <c r="C108" s="7" t="s">
        <v>284</v>
      </c>
      <c r="D108" s="7"/>
      <c r="E108" s="7"/>
      <c r="F108" s="7"/>
      <c r="G108" s="27"/>
      <c r="H108" s="7"/>
      <c r="I108" s="7"/>
      <c r="J108" s="8" t="s">
        <v>141</v>
      </c>
      <c r="K108" s="8"/>
      <c r="L108" s="7"/>
      <c r="M108" s="8"/>
      <c r="N108" s="8"/>
      <c r="O108" s="25"/>
      <c r="P108" s="31"/>
      <c r="Q108" s="7"/>
      <c r="R108" s="7"/>
      <c r="T108" s="8"/>
    </row>
    <row r="109" spans="1:20" s="20" customFormat="1" ht="22.5">
      <c r="A109" s="7"/>
      <c r="B109" s="27" t="s">
        <v>268</v>
      </c>
      <c r="C109" s="7" t="s">
        <v>285</v>
      </c>
      <c r="D109" s="7"/>
      <c r="E109" s="7"/>
      <c r="F109" s="7"/>
      <c r="G109" s="27"/>
      <c r="H109" s="7">
        <v>2009</v>
      </c>
      <c r="I109" s="7">
        <v>2014</v>
      </c>
      <c r="J109" s="8"/>
      <c r="K109" s="8" t="s">
        <v>275</v>
      </c>
      <c r="L109" s="7"/>
      <c r="M109" s="8"/>
      <c r="N109" s="8"/>
      <c r="O109" s="25">
        <v>55</v>
      </c>
      <c r="P109" s="31"/>
      <c r="Q109" s="7" t="s">
        <v>286</v>
      </c>
      <c r="R109" s="7"/>
      <c r="T109" s="8"/>
    </row>
    <row r="110" spans="1:20" s="20" customFormat="1" ht="22.5">
      <c r="A110" s="7"/>
      <c r="B110" s="27" t="s">
        <v>268</v>
      </c>
      <c r="C110" s="7" t="s">
        <v>287</v>
      </c>
      <c r="D110" s="7"/>
      <c r="E110" s="7"/>
      <c r="F110" s="7"/>
      <c r="G110" s="27"/>
      <c r="H110" s="7">
        <v>2010</v>
      </c>
      <c r="I110" s="7"/>
      <c r="J110" s="8"/>
      <c r="K110" s="8"/>
      <c r="L110" s="7"/>
      <c r="M110" s="8"/>
      <c r="N110" s="8"/>
      <c r="O110" s="25"/>
      <c r="P110" s="31"/>
      <c r="Q110" s="7" t="s">
        <v>203</v>
      </c>
      <c r="R110" s="7"/>
      <c r="T110" s="8"/>
    </row>
    <row r="111" spans="1:20" s="20" customFormat="1" ht="33.75">
      <c r="A111" s="7"/>
      <c r="B111" s="27" t="s">
        <v>268</v>
      </c>
      <c r="C111" s="7" t="s">
        <v>288</v>
      </c>
      <c r="D111" s="7"/>
      <c r="E111" s="7"/>
      <c r="F111" s="7"/>
      <c r="G111" s="27"/>
      <c r="H111" s="7">
        <v>2011</v>
      </c>
      <c r="I111" s="7"/>
      <c r="J111" s="8"/>
      <c r="K111" s="8"/>
      <c r="L111" s="7"/>
      <c r="M111" s="8"/>
      <c r="N111" s="8"/>
      <c r="O111" s="25">
        <v>16.7</v>
      </c>
      <c r="P111" s="31"/>
      <c r="Q111" s="7" t="s">
        <v>289</v>
      </c>
      <c r="R111" s="7"/>
      <c r="T111" s="8"/>
    </row>
    <row r="112" spans="1:20" s="20" customFormat="1" ht="22.5">
      <c r="A112" s="7"/>
      <c r="B112" s="27" t="s">
        <v>268</v>
      </c>
      <c r="C112" s="7" t="s">
        <v>290</v>
      </c>
      <c r="D112" s="7"/>
      <c r="E112" s="7"/>
      <c r="F112" s="7"/>
      <c r="G112" s="27"/>
      <c r="H112" s="7">
        <v>2007</v>
      </c>
      <c r="I112" s="7">
        <v>2012</v>
      </c>
      <c r="J112" s="8"/>
      <c r="K112" s="8"/>
      <c r="L112" s="7"/>
      <c r="M112" s="8"/>
      <c r="N112" s="8"/>
      <c r="O112" s="25">
        <v>27.4</v>
      </c>
      <c r="P112" s="31"/>
      <c r="Q112" s="7" t="s">
        <v>289</v>
      </c>
      <c r="R112" s="7"/>
      <c r="T112" s="8"/>
    </row>
    <row r="113" spans="1:20" s="20" customFormat="1" ht="22.5">
      <c r="A113" s="7"/>
      <c r="B113" s="27" t="s">
        <v>268</v>
      </c>
      <c r="C113" s="7" t="s">
        <v>291</v>
      </c>
      <c r="D113" s="7"/>
      <c r="E113" s="7"/>
      <c r="F113" s="7"/>
      <c r="G113" s="27"/>
      <c r="H113" s="7">
        <v>2006</v>
      </c>
      <c r="I113" s="7">
        <v>2015</v>
      </c>
      <c r="J113" s="8"/>
      <c r="K113" s="8"/>
      <c r="L113" s="7"/>
      <c r="M113" s="8"/>
      <c r="N113" s="8"/>
      <c r="O113" s="25"/>
      <c r="P113" s="31"/>
      <c r="Q113" s="7" t="s">
        <v>289</v>
      </c>
      <c r="R113" s="7"/>
      <c r="T113" s="8"/>
    </row>
    <row r="114" spans="1:20" s="20" customFormat="1" ht="22.5">
      <c r="A114" s="7"/>
      <c r="B114" s="27" t="s">
        <v>268</v>
      </c>
      <c r="C114" s="7" t="s">
        <v>292</v>
      </c>
      <c r="D114" s="7"/>
      <c r="E114" s="7"/>
      <c r="F114" s="7"/>
      <c r="G114" s="27"/>
      <c r="H114" s="7">
        <v>2006</v>
      </c>
      <c r="I114" s="7">
        <v>2015</v>
      </c>
      <c r="J114" s="8"/>
      <c r="K114" s="8"/>
      <c r="L114" s="7"/>
      <c r="M114" s="8"/>
      <c r="N114" s="8"/>
      <c r="O114" s="25"/>
      <c r="P114" s="31"/>
      <c r="Q114" s="7" t="s">
        <v>289</v>
      </c>
      <c r="R114" s="7"/>
      <c r="T114" s="8"/>
    </row>
    <row r="115" spans="1:20" s="20" customFormat="1" ht="22.5">
      <c r="A115" s="7"/>
      <c r="B115" s="27" t="s">
        <v>268</v>
      </c>
      <c r="C115" s="7" t="s">
        <v>293</v>
      </c>
      <c r="D115" s="7"/>
      <c r="E115" s="7"/>
      <c r="F115" s="7"/>
      <c r="G115" s="27"/>
      <c r="H115" s="7"/>
      <c r="I115" s="7"/>
      <c r="J115" s="8"/>
      <c r="K115" s="8"/>
      <c r="L115" s="7"/>
      <c r="M115" s="8"/>
      <c r="N115" s="8"/>
      <c r="O115" s="25"/>
      <c r="P115" s="31"/>
      <c r="Q115" s="7" t="s">
        <v>289</v>
      </c>
      <c r="R115" s="7"/>
      <c r="T115" s="8"/>
    </row>
    <row r="116" spans="1:20" s="20" customFormat="1" ht="33.75">
      <c r="A116" s="7"/>
      <c r="B116" s="27" t="s">
        <v>9</v>
      </c>
      <c r="C116" s="7" t="s">
        <v>10</v>
      </c>
      <c r="D116" s="7"/>
      <c r="E116" s="7"/>
      <c r="F116" s="7" t="s">
        <v>11</v>
      </c>
      <c r="G116" s="27"/>
      <c r="H116" s="7"/>
      <c r="I116" s="7"/>
      <c r="J116" s="8"/>
      <c r="K116" s="8"/>
      <c r="L116" s="7"/>
      <c r="M116" s="8"/>
      <c r="N116" s="8"/>
      <c r="O116" s="25"/>
      <c r="P116" s="31"/>
      <c r="Q116" s="7"/>
      <c r="R116" s="7"/>
      <c r="T116" s="8"/>
    </row>
    <row r="117" spans="1:20" s="20" customFormat="1" ht="33.75">
      <c r="A117" s="7"/>
      <c r="B117" s="27" t="s">
        <v>9</v>
      </c>
      <c r="C117" s="7" t="s">
        <v>12</v>
      </c>
      <c r="D117" s="7"/>
      <c r="E117" s="7"/>
      <c r="F117" s="7" t="s">
        <v>11</v>
      </c>
      <c r="G117" s="27"/>
      <c r="H117" s="7"/>
      <c r="I117" s="7"/>
      <c r="J117" s="8"/>
      <c r="K117" s="8"/>
      <c r="L117" s="7"/>
      <c r="M117" s="8"/>
      <c r="N117" s="8"/>
      <c r="O117" s="25"/>
      <c r="P117" s="31"/>
      <c r="Q117" s="7"/>
      <c r="R117" s="7"/>
      <c r="T117" s="8"/>
    </row>
    <row r="118" spans="1:20" s="20" customFormat="1" ht="22.5">
      <c r="A118" s="7"/>
      <c r="B118" s="27" t="s">
        <v>9</v>
      </c>
      <c r="C118" s="7" t="s">
        <v>13</v>
      </c>
      <c r="D118" s="7"/>
      <c r="E118" s="7"/>
      <c r="F118" s="7" t="s">
        <v>11</v>
      </c>
      <c r="G118" s="27"/>
      <c r="H118" s="7"/>
      <c r="I118" s="7"/>
      <c r="J118" s="8"/>
      <c r="K118" s="8"/>
      <c r="L118" s="7"/>
      <c r="M118" s="8"/>
      <c r="N118" s="8"/>
      <c r="O118" s="25"/>
      <c r="P118" s="31"/>
      <c r="Q118" s="7"/>
      <c r="R118" s="7"/>
      <c r="T118" s="8"/>
    </row>
    <row r="119" spans="1:20" s="20" customFormat="1" ht="11.25">
      <c r="A119" s="7"/>
      <c r="B119" s="27" t="s">
        <v>306</v>
      </c>
      <c r="C119" s="7" t="s">
        <v>307</v>
      </c>
      <c r="D119" s="7"/>
      <c r="E119" s="7"/>
      <c r="F119" s="7"/>
      <c r="G119" s="27"/>
      <c r="H119" s="7">
        <v>2011</v>
      </c>
      <c r="I119" s="7"/>
      <c r="J119" s="8"/>
      <c r="K119" s="8"/>
      <c r="L119" s="7"/>
      <c r="M119" s="8"/>
      <c r="N119" s="8"/>
      <c r="O119" s="25">
        <v>200</v>
      </c>
      <c r="P119" s="31"/>
      <c r="Q119" s="7" t="s">
        <v>203</v>
      </c>
      <c r="R119" s="7"/>
      <c r="T119" s="8"/>
    </row>
    <row r="120" spans="1:20" s="20" customFormat="1" ht="22.5">
      <c r="A120" s="7"/>
      <c r="B120" s="27" t="s">
        <v>306</v>
      </c>
      <c r="C120" s="7" t="s">
        <v>308</v>
      </c>
      <c r="D120" s="7"/>
      <c r="E120" s="7"/>
      <c r="F120" s="38"/>
      <c r="G120" s="27" t="s">
        <v>309</v>
      </c>
      <c r="H120" s="7"/>
      <c r="I120" s="7"/>
      <c r="J120" s="8"/>
      <c r="K120" s="8"/>
      <c r="L120" s="7"/>
      <c r="M120" s="8"/>
      <c r="N120" s="8"/>
      <c r="O120" s="25">
        <v>25</v>
      </c>
      <c r="P120" s="31"/>
      <c r="Q120" s="7"/>
      <c r="R120" s="7"/>
      <c r="T120" s="8"/>
    </row>
    <row r="121" spans="1:20" s="20" customFormat="1" ht="22.5">
      <c r="A121" s="7"/>
      <c r="B121" s="27" t="s">
        <v>306</v>
      </c>
      <c r="C121" s="7" t="s">
        <v>310</v>
      </c>
      <c r="D121" s="7"/>
      <c r="E121" s="7"/>
      <c r="F121" s="7"/>
      <c r="G121" s="27"/>
      <c r="H121" s="7"/>
      <c r="I121" s="7"/>
      <c r="J121" s="8"/>
      <c r="K121" s="8"/>
      <c r="L121" s="7"/>
      <c r="M121" s="8"/>
      <c r="N121" s="8"/>
      <c r="O121" s="25">
        <v>29.883</v>
      </c>
      <c r="P121" s="31"/>
      <c r="Q121" s="7" t="s">
        <v>74</v>
      </c>
      <c r="R121" s="7"/>
      <c r="T121" s="8"/>
    </row>
    <row r="122" spans="1:20" s="20" customFormat="1" ht="22.5">
      <c r="A122" s="7"/>
      <c r="B122" s="27" t="s">
        <v>306</v>
      </c>
      <c r="C122" s="7" t="s">
        <v>311</v>
      </c>
      <c r="D122" s="7"/>
      <c r="E122" s="7"/>
      <c r="F122" s="26"/>
      <c r="G122" s="27" t="s">
        <v>312</v>
      </c>
      <c r="H122" s="7"/>
      <c r="I122" s="7"/>
      <c r="J122" s="8"/>
      <c r="K122" s="8"/>
      <c r="L122" s="7"/>
      <c r="M122" s="8"/>
      <c r="N122" s="8"/>
      <c r="O122" s="25">
        <v>12.5</v>
      </c>
      <c r="P122" s="31"/>
      <c r="Q122" s="7" t="s">
        <v>191</v>
      </c>
      <c r="R122" s="7"/>
      <c r="T122" s="8"/>
    </row>
    <row r="123" spans="1:20" s="20" customFormat="1" ht="22.5">
      <c r="A123" s="7"/>
      <c r="B123" s="27" t="s">
        <v>212</v>
      </c>
      <c r="C123" s="7" t="s">
        <v>213</v>
      </c>
      <c r="D123" s="7"/>
      <c r="E123" s="7" t="s">
        <v>214</v>
      </c>
      <c r="F123" s="7"/>
      <c r="G123" s="27"/>
      <c r="H123" s="7">
        <v>2008</v>
      </c>
      <c r="I123" s="7">
        <v>2011</v>
      </c>
      <c r="J123" s="8" t="s">
        <v>354</v>
      </c>
      <c r="K123" s="8" t="s">
        <v>215</v>
      </c>
      <c r="L123" s="7" t="s">
        <v>46</v>
      </c>
      <c r="M123" s="8"/>
      <c r="N123" s="8"/>
      <c r="O123" s="25">
        <v>0.95</v>
      </c>
      <c r="P123" s="31"/>
      <c r="Q123" s="7" t="s">
        <v>216</v>
      </c>
      <c r="R123" s="7"/>
      <c r="T123" s="8"/>
    </row>
    <row r="124" spans="1:20" s="20" customFormat="1" ht="11.25">
      <c r="A124" s="7"/>
      <c r="B124" s="27" t="s">
        <v>212</v>
      </c>
      <c r="C124" s="7" t="s">
        <v>217</v>
      </c>
      <c r="D124" s="7"/>
      <c r="E124" s="7"/>
      <c r="F124" s="7"/>
      <c r="G124" s="27"/>
      <c r="H124" s="7">
        <v>2011</v>
      </c>
      <c r="I124" s="7">
        <v>2013</v>
      </c>
      <c r="J124" s="8"/>
      <c r="K124" s="8"/>
      <c r="L124" s="7"/>
      <c r="M124" s="8"/>
      <c r="N124" s="8"/>
      <c r="O124" s="25">
        <v>0.432</v>
      </c>
      <c r="P124" s="31"/>
      <c r="Q124" s="7" t="s">
        <v>191</v>
      </c>
      <c r="R124" s="7"/>
      <c r="T124" s="8"/>
    </row>
    <row r="125" spans="1:20" s="20" customFormat="1" ht="22.5">
      <c r="A125" s="7"/>
      <c r="B125" s="27" t="s">
        <v>212</v>
      </c>
      <c r="C125" s="7" t="s">
        <v>218</v>
      </c>
      <c r="D125" s="7"/>
      <c r="E125" s="7"/>
      <c r="F125" s="7"/>
      <c r="G125" s="27"/>
      <c r="H125" s="7">
        <v>2010</v>
      </c>
      <c r="I125" s="7">
        <v>2012</v>
      </c>
      <c r="J125" s="8"/>
      <c r="K125" s="8"/>
      <c r="L125" s="7"/>
      <c r="M125" s="8"/>
      <c r="N125" s="8"/>
      <c r="O125" s="25">
        <v>0.6</v>
      </c>
      <c r="P125" s="31"/>
      <c r="Q125" s="7" t="s">
        <v>219</v>
      </c>
      <c r="R125" s="7"/>
      <c r="T125" s="8"/>
    </row>
    <row r="126" spans="1:20" s="20" customFormat="1" ht="33.75">
      <c r="A126" s="7"/>
      <c r="B126" s="27" t="s">
        <v>212</v>
      </c>
      <c r="C126" s="7" t="s">
        <v>220</v>
      </c>
      <c r="D126" s="7"/>
      <c r="E126" s="7"/>
      <c r="F126" s="7"/>
      <c r="G126" s="27"/>
      <c r="H126" s="7">
        <v>2008</v>
      </c>
      <c r="I126" s="7">
        <v>2011</v>
      </c>
      <c r="J126" s="8"/>
      <c r="K126" s="8"/>
      <c r="L126" s="7"/>
      <c r="M126" s="8"/>
      <c r="N126" s="8"/>
      <c r="O126" s="25">
        <v>0.6</v>
      </c>
      <c r="P126" s="31"/>
      <c r="Q126" s="7" t="s">
        <v>221</v>
      </c>
      <c r="R126" s="7"/>
      <c r="T126" s="8"/>
    </row>
    <row r="127" spans="1:20" s="20" customFormat="1" ht="22.5">
      <c r="A127" s="7"/>
      <c r="B127" s="27" t="s">
        <v>212</v>
      </c>
      <c r="C127" s="7" t="s">
        <v>222</v>
      </c>
      <c r="D127" s="7"/>
      <c r="E127" s="7"/>
      <c r="F127" s="7"/>
      <c r="G127" s="27"/>
      <c r="H127" s="7">
        <v>2009</v>
      </c>
      <c r="I127" s="7">
        <v>2011</v>
      </c>
      <c r="J127" s="8"/>
      <c r="K127" s="8" t="s">
        <v>215</v>
      </c>
      <c r="L127" s="7" t="s">
        <v>223</v>
      </c>
      <c r="M127" s="8"/>
      <c r="N127" s="8"/>
      <c r="O127" s="25">
        <v>0.45</v>
      </c>
      <c r="P127" s="31"/>
      <c r="Q127" s="7" t="s">
        <v>224</v>
      </c>
      <c r="R127" s="7"/>
      <c r="T127" s="8"/>
    </row>
    <row r="128" spans="1:20" s="20" customFormat="1" ht="22.5">
      <c r="A128" s="7"/>
      <c r="B128" s="27" t="s">
        <v>212</v>
      </c>
      <c r="C128" s="7" t="s">
        <v>225</v>
      </c>
      <c r="D128" s="7"/>
      <c r="E128" s="7"/>
      <c r="F128" s="7"/>
      <c r="G128" s="27"/>
      <c r="H128" s="7">
        <v>2008</v>
      </c>
      <c r="I128" s="7">
        <v>2012</v>
      </c>
      <c r="J128" s="8"/>
      <c r="K128" s="8"/>
      <c r="L128" s="7"/>
      <c r="M128" s="8"/>
      <c r="N128" s="8"/>
      <c r="O128" s="25">
        <v>1.75</v>
      </c>
      <c r="P128" s="31"/>
      <c r="Q128" s="7" t="s">
        <v>226</v>
      </c>
      <c r="R128" s="7"/>
      <c r="T128" s="8"/>
    </row>
    <row r="129" spans="1:20" s="20" customFormat="1" ht="11.25">
      <c r="A129" s="7"/>
      <c r="B129" s="27" t="s">
        <v>212</v>
      </c>
      <c r="C129" s="7" t="s">
        <v>227</v>
      </c>
      <c r="D129" s="7"/>
      <c r="E129" s="7"/>
      <c r="F129" s="7"/>
      <c r="G129" s="27"/>
      <c r="H129" s="7">
        <v>2012</v>
      </c>
      <c r="I129" s="7"/>
      <c r="J129" s="8"/>
      <c r="K129" s="8"/>
      <c r="L129" s="7"/>
      <c r="M129" s="8"/>
      <c r="N129" s="8"/>
      <c r="O129" s="25">
        <v>14.29</v>
      </c>
      <c r="P129" s="31"/>
      <c r="Q129" s="7" t="s">
        <v>228</v>
      </c>
      <c r="R129" s="7"/>
      <c r="T129" s="8"/>
    </row>
    <row r="130" spans="1:20" s="20" customFormat="1" ht="33.75">
      <c r="A130" s="7"/>
      <c r="B130" s="27" t="s">
        <v>212</v>
      </c>
      <c r="C130" s="7" t="s">
        <v>229</v>
      </c>
      <c r="D130" s="7"/>
      <c r="E130" s="7" t="s">
        <v>230</v>
      </c>
      <c r="F130" s="7"/>
      <c r="G130" s="27" t="s">
        <v>231</v>
      </c>
      <c r="H130" s="7"/>
      <c r="I130" s="7"/>
      <c r="J130" s="8" t="s">
        <v>141</v>
      </c>
      <c r="K130" s="8"/>
      <c r="L130" s="7"/>
      <c r="M130" s="8"/>
      <c r="N130" s="8"/>
      <c r="O130" s="25">
        <v>0.264</v>
      </c>
      <c r="P130" s="31"/>
      <c r="Q130" s="7" t="s">
        <v>232</v>
      </c>
      <c r="R130" s="7"/>
      <c r="T130" s="8"/>
    </row>
    <row r="131" spans="1:20" s="20" customFormat="1" ht="78.75">
      <c r="A131" s="7"/>
      <c r="B131" s="27" t="s">
        <v>538</v>
      </c>
      <c r="C131" s="7" t="s">
        <v>303</v>
      </c>
      <c r="D131" s="7" t="s">
        <v>539</v>
      </c>
      <c r="E131" s="7" t="s">
        <v>540</v>
      </c>
      <c r="F131" s="7" t="s">
        <v>541</v>
      </c>
      <c r="G131" s="27" t="s">
        <v>492</v>
      </c>
      <c r="H131" s="7">
        <v>2009</v>
      </c>
      <c r="I131" s="7">
        <v>2016</v>
      </c>
      <c r="J131" s="8" t="s">
        <v>493</v>
      </c>
      <c r="K131" s="8" t="s">
        <v>542</v>
      </c>
      <c r="L131" s="8" t="s">
        <v>495</v>
      </c>
      <c r="M131" s="8" t="s">
        <v>80</v>
      </c>
      <c r="N131" s="8" t="s">
        <v>543</v>
      </c>
      <c r="O131" s="24" t="s">
        <v>544</v>
      </c>
      <c r="P131" s="39">
        <v>1</v>
      </c>
      <c r="Q131" s="7" t="s">
        <v>508</v>
      </c>
      <c r="R131" s="7" t="s">
        <v>545</v>
      </c>
      <c r="T131" s="8"/>
    </row>
    <row r="132" spans="1:20" s="20" customFormat="1" ht="56.25">
      <c r="A132" s="7"/>
      <c r="B132" s="27" t="s">
        <v>538</v>
      </c>
      <c r="C132" s="7" t="s">
        <v>546</v>
      </c>
      <c r="D132" s="7" t="s">
        <v>539</v>
      </c>
      <c r="E132" s="7" t="s">
        <v>547</v>
      </c>
      <c r="F132" s="8" t="s">
        <v>548</v>
      </c>
      <c r="G132" s="27" t="s">
        <v>492</v>
      </c>
      <c r="H132" s="7">
        <v>2016</v>
      </c>
      <c r="I132" s="7">
        <v>2018</v>
      </c>
      <c r="J132" s="41" t="s">
        <v>549</v>
      </c>
      <c r="K132" s="8" t="s">
        <v>550</v>
      </c>
      <c r="L132" s="8" t="s">
        <v>551</v>
      </c>
      <c r="M132" s="8" t="s">
        <v>80</v>
      </c>
      <c r="N132" s="8" t="s">
        <v>537</v>
      </c>
      <c r="O132" s="24" t="s">
        <v>552</v>
      </c>
      <c r="P132" s="39">
        <v>0</v>
      </c>
      <c r="Q132" s="7" t="s">
        <v>528</v>
      </c>
      <c r="R132" s="7" t="s">
        <v>545</v>
      </c>
      <c r="T132" s="8"/>
    </row>
    <row r="133" spans="1:20" s="20" customFormat="1" ht="45">
      <c r="A133" s="7"/>
      <c r="B133" s="27" t="s">
        <v>257</v>
      </c>
      <c r="C133" s="7" t="s">
        <v>338</v>
      </c>
      <c r="D133" s="7"/>
      <c r="E133" s="7" t="s">
        <v>339</v>
      </c>
      <c r="F133" s="7" t="s">
        <v>337</v>
      </c>
      <c r="G133" s="27" t="s">
        <v>340</v>
      </c>
      <c r="H133" s="15"/>
      <c r="I133" s="15"/>
      <c r="J133" s="9" t="s">
        <v>45</v>
      </c>
      <c r="K133" s="8" t="s">
        <v>336</v>
      </c>
      <c r="L133" s="8" t="s">
        <v>350</v>
      </c>
      <c r="M133" s="8" t="s">
        <v>80</v>
      </c>
      <c r="N133" s="8" t="s">
        <v>109</v>
      </c>
      <c r="O133" s="24">
        <v>9.2</v>
      </c>
      <c r="P133" s="30"/>
      <c r="Q133" s="14" t="s">
        <v>342</v>
      </c>
      <c r="R133" s="29"/>
      <c r="T133" s="8"/>
    </row>
    <row r="134" spans="1:20" s="20" customFormat="1" ht="45">
      <c r="A134" s="7"/>
      <c r="B134" s="27" t="s">
        <v>257</v>
      </c>
      <c r="C134" s="7" t="s">
        <v>344</v>
      </c>
      <c r="D134" s="7"/>
      <c r="E134" s="7" t="s">
        <v>345</v>
      </c>
      <c r="F134" s="7" t="s">
        <v>337</v>
      </c>
      <c r="G134" s="27" t="s">
        <v>340</v>
      </c>
      <c r="H134" s="7">
        <v>2009</v>
      </c>
      <c r="I134" s="15">
        <v>2014</v>
      </c>
      <c r="J134" s="9" t="s">
        <v>45</v>
      </c>
      <c r="K134" s="8" t="s">
        <v>336</v>
      </c>
      <c r="L134" s="8" t="s">
        <v>341</v>
      </c>
      <c r="M134" s="8" t="s">
        <v>80</v>
      </c>
      <c r="N134" s="8" t="s">
        <v>109</v>
      </c>
      <c r="O134" s="24">
        <v>47.488</v>
      </c>
      <c r="P134" s="30"/>
      <c r="Q134" s="14" t="s">
        <v>346</v>
      </c>
      <c r="R134" s="29"/>
      <c r="T134" s="8">
        <v>41.26</v>
      </c>
    </row>
    <row r="135" spans="1:20" s="20" customFormat="1" ht="22.5">
      <c r="A135" s="7"/>
      <c r="B135" s="27" t="s">
        <v>257</v>
      </c>
      <c r="C135" s="7" t="s">
        <v>253</v>
      </c>
      <c r="D135" s="7"/>
      <c r="E135" s="7" t="s">
        <v>254</v>
      </c>
      <c r="F135" s="7"/>
      <c r="G135" s="27" t="s">
        <v>255</v>
      </c>
      <c r="H135" s="7">
        <v>2009</v>
      </c>
      <c r="I135" s="7">
        <v>2012</v>
      </c>
      <c r="J135" s="8"/>
      <c r="K135" s="8" t="s">
        <v>256</v>
      </c>
      <c r="L135" s="7" t="s">
        <v>257</v>
      </c>
      <c r="M135" s="8"/>
      <c r="N135" s="8"/>
      <c r="O135" s="25">
        <v>1.4</v>
      </c>
      <c r="P135" s="31"/>
      <c r="Q135" s="7"/>
      <c r="R135" s="7"/>
      <c r="T135" s="8">
        <v>1.475</v>
      </c>
    </row>
    <row r="136" spans="1:20" s="20" customFormat="1" ht="22.5">
      <c r="A136" s="7"/>
      <c r="B136" s="27" t="s">
        <v>257</v>
      </c>
      <c r="C136" s="7" t="s">
        <v>258</v>
      </c>
      <c r="D136" s="7"/>
      <c r="E136" s="7"/>
      <c r="F136" s="7"/>
      <c r="G136" s="27"/>
      <c r="H136" s="7"/>
      <c r="I136" s="7"/>
      <c r="J136" s="8" t="s">
        <v>141</v>
      </c>
      <c r="K136" s="8" t="s">
        <v>251</v>
      </c>
      <c r="L136" s="7" t="s">
        <v>257</v>
      </c>
      <c r="M136" s="8"/>
      <c r="N136" s="8"/>
      <c r="O136" s="25"/>
      <c r="P136" s="31"/>
      <c r="Q136" s="7" t="s">
        <v>168</v>
      </c>
      <c r="R136" s="7"/>
      <c r="T136" s="8">
        <v>1.649</v>
      </c>
    </row>
    <row r="137" spans="1:20" s="20" customFormat="1" ht="22.5">
      <c r="A137" s="7"/>
      <c r="B137" s="27" t="s">
        <v>257</v>
      </c>
      <c r="C137" s="7" t="s">
        <v>264</v>
      </c>
      <c r="D137" s="7"/>
      <c r="E137" s="7"/>
      <c r="F137" s="7"/>
      <c r="G137" s="27"/>
      <c r="H137" s="7">
        <v>2008</v>
      </c>
      <c r="I137" s="7">
        <v>2012</v>
      </c>
      <c r="J137" s="8"/>
      <c r="K137" s="8" t="s">
        <v>128</v>
      </c>
      <c r="L137" s="7" t="s">
        <v>265</v>
      </c>
      <c r="M137" s="8"/>
      <c r="N137" s="8"/>
      <c r="O137" s="25">
        <v>1.984</v>
      </c>
      <c r="P137" s="31"/>
      <c r="Q137" s="7" t="s">
        <v>156</v>
      </c>
      <c r="R137" s="7"/>
      <c r="T137" s="8">
        <v>1.43</v>
      </c>
    </row>
    <row r="138" spans="1:20" s="20" customFormat="1" ht="33.75">
      <c r="A138" s="7"/>
      <c r="B138" s="27" t="s">
        <v>257</v>
      </c>
      <c r="C138" s="7" t="s">
        <v>266</v>
      </c>
      <c r="D138" s="7"/>
      <c r="E138" s="7"/>
      <c r="F138" s="7"/>
      <c r="G138" s="27"/>
      <c r="H138" s="7">
        <v>2008</v>
      </c>
      <c r="I138" s="7">
        <v>2013</v>
      </c>
      <c r="J138" s="8"/>
      <c r="K138" s="8" t="s">
        <v>128</v>
      </c>
      <c r="L138" s="7" t="s">
        <v>267</v>
      </c>
      <c r="M138" s="8"/>
      <c r="N138" s="8"/>
      <c r="O138" s="25">
        <v>3.5</v>
      </c>
      <c r="P138" s="31"/>
      <c r="Q138" s="7" t="s">
        <v>252</v>
      </c>
      <c r="R138" s="7"/>
      <c r="T138" s="8">
        <v>2.1</v>
      </c>
    </row>
    <row r="139" spans="1:20" s="20" customFormat="1" ht="22.5">
      <c r="A139" s="7"/>
      <c r="B139" s="27" t="s">
        <v>257</v>
      </c>
      <c r="C139" s="7" t="s">
        <v>316</v>
      </c>
      <c r="D139" s="7"/>
      <c r="E139" s="7" t="s">
        <v>317</v>
      </c>
      <c r="F139" s="7"/>
      <c r="G139" s="27"/>
      <c r="H139" s="7">
        <v>2010</v>
      </c>
      <c r="I139" s="7">
        <v>2013</v>
      </c>
      <c r="J139" s="8"/>
      <c r="K139" s="8" t="s">
        <v>318</v>
      </c>
      <c r="L139" s="7" t="s">
        <v>334</v>
      </c>
      <c r="M139" s="8"/>
      <c r="N139" s="8"/>
      <c r="O139" s="25">
        <v>1.5</v>
      </c>
      <c r="P139" s="31"/>
      <c r="Q139" s="7" t="s">
        <v>318</v>
      </c>
      <c r="R139" s="7"/>
      <c r="T139" s="8">
        <v>0.837</v>
      </c>
    </row>
    <row r="140" spans="1:20" s="20" customFormat="1" ht="22.5">
      <c r="A140" s="7"/>
      <c r="B140" s="27" t="s">
        <v>228</v>
      </c>
      <c r="C140" s="7" t="s">
        <v>313</v>
      </c>
      <c r="D140" s="7"/>
      <c r="E140" s="7" t="s">
        <v>314</v>
      </c>
      <c r="F140" s="7"/>
      <c r="G140" s="27"/>
      <c r="H140" s="7">
        <v>2005</v>
      </c>
      <c r="I140" s="7"/>
      <c r="J140" s="8"/>
      <c r="K140" s="8"/>
      <c r="L140" s="7"/>
      <c r="M140" s="8"/>
      <c r="N140" s="8"/>
      <c r="O140" s="25">
        <v>1.482</v>
      </c>
      <c r="P140" s="31"/>
      <c r="Q140" s="7" t="s">
        <v>252</v>
      </c>
      <c r="R140" s="7"/>
      <c r="T140" s="8">
        <v>1.95</v>
      </c>
    </row>
    <row r="141" spans="1:20" s="20" customFormat="1" ht="22.5">
      <c r="A141" s="7"/>
      <c r="B141" s="27" t="s">
        <v>228</v>
      </c>
      <c r="C141" s="7" t="s">
        <v>315</v>
      </c>
      <c r="D141" s="7"/>
      <c r="E141" s="7"/>
      <c r="F141" s="7"/>
      <c r="G141" s="27"/>
      <c r="H141" s="7">
        <v>2002</v>
      </c>
      <c r="I141" s="7"/>
      <c r="J141" s="8"/>
      <c r="K141" s="8"/>
      <c r="L141" s="7"/>
      <c r="M141" s="8"/>
      <c r="N141" s="8"/>
      <c r="O141" s="25">
        <v>15.059</v>
      </c>
      <c r="P141" s="31"/>
      <c r="Q141" s="7" t="s">
        <v>252</v>
      </c>
      <c r="R141" s="7"/>
      <c r="T141" s="8">
        <v>1.4</v>
      </c>
    </row>
    <row r="142" spans="1:20" s="20" customFormat="1" ht="22.5">
      <c r="A142" s="7"/>
      <c r="B142" s="27" t="s">
        <v>248</v>
      </c>
      <c r="C142" s="7" t="s">
        <v>249</v>
      </c>
      <c r="D142" s="7"/>
      <c r="E142" s="7"/>
      <c r="F142" s="7"/>
      <c r="G142" s="27" t="s">
        <v>250</v>
      </c>
      <c r="H142" s="7">
        <v>2012</v>
      </c>
      <c r="I142" s="7">
        <v>2015</v>
      </c>
      <c r="J142" s="8"/>
      <c r="K142" s="8"/>
      <c r="L142" s="7"/>
      <c r="M142" s="8"/>
      <c r="N142" s="8"/>
      <c r="O142" s="25">
        <v>0.5</v>
      </c>
      <c r="P142" s="31"/>
      <c r="Q142" s="7"/>
      <c r="R142" s="7"/>
      <c r="T142" s="8">
        <v>0.45</v>
      </c>
    </row>
    <row r="143" spans="1:20" s="20" customFormat="1" ht="33.75">
      <c r="A143" s="7"/>
      <c r="B143" s="27" t="s">
        <v>177</v>
      </c>
      <c r="C143" s="7" t="s">
        <v>360</v>
      </c>
      <c r="D143" s="7"/>
      <c r="E143" s="7"/>
      <c r="F143" s="7"/>
      <c r="G143" s="27"/>
      <c r="H143" s="7">
        <v>2007</v>
      </c>
      <c r="I143" s="7"/>
      <c r="J143" s="8" t="s">
        <v>45</v>
      </c>
      <c r="K143" s="8" t="s">
        <v>78</v>
      </c>
      <c r="L143" s="7"/>
      <c r="M143" s="8" t="s">
        <v>71</v>
      </c>
      <c r="N143" s="8"/>
      <c r="O143" s="25">
        <v>80</v>
      </c>
      <c r="P143" s="31"/>
      <c r="Q143" s="7" t="s">
        <v>74</v>
      </c>
      <c r="R143" s="7"/>
      <c r="T143" s="8">
        <v>0.8</v>
      </c>
    </row>
    <row r="144" spans="1:20" s="20" customFormat="1" ht="22.5">
      <c r="A144" s="7"/>
      <c r="B144" s="27" t="s">
        <v>177</v>
      </c>
      <c r="C144" s="7" t="s">
        <v>361</v>
      </c>
      <c r="D144" s="7"/>
      <c r="E144" s="38"/>
      <c r="F144" s="7"/>
      <c r="G144" s="27"/>
      <c r="H144" s="7">
        <v>2009</v>
      </c>
      <c r="I144" s="7"/>
      <c r="J144" s="8" t="s">
        <v>45</v>
      </c>
      <c r="K144" s="8" t="s">
        <v>78</v>
      </c>
      <c r="L144" s="7"/>
      <c r="M144" s="8" t="s">
        <v>71</v>
      </c>
      <c r="N144" s="8"/>
      <c r="O144" s="25">
        <v>40</v>
      </c>
      <c r="P144" s="31"/>
      <c r="Q144" s="7" t="s">
        <v>74</v>
      </c>
      <c r="R144" s="7"/>
      <c r="T144" s="8"/>
    </row>
    <row r="145" spans="1:20" s="20" customFormat="1" ht="22.5">
      <c r="A145" s="7"/>
      <c r="B145" s="27" t="s">
        <v>177</v>
      </c>
      <c r="C145" s="7" t="s">
        <v>178</v>
      </c>
      <c r="D145" s="7"/>
      <c r="E145" s="38"/>
      <c r="F145" s="7"/>
      <c r="G145" s="27"/>
      <c r="H145" s="7">
        <v>2009</v>
      </c>
      <c r="I145" s="7"/>
      <c r="J145" s="8" t="s">
        <v>45</v>
      </c>
      <c r="K145" s="8" t="s">
        <v>78</v>
      </c>
      <c r="L145" s="7" t="s">
        <v>179</v>
      </c>
      <c r="M145" s="8" t="s">
        <v>353</v>
      </c>
      <c r="N145" s="8"/>
      <c r="O145" s="25">
        <v>46.5</v>
      </c>
      <c r="P145" s="31"/>
      <c r="Q145" s="7" t="s">
        <v>252</v>
      </c>
      <c r="R145" s="7"/>
      <c r="T145" s="8"/>
    </row>
    <row r="146" spans="1:20" s="20" customFormat="1" ht="22.5">
      <c r="A146" s="7"/>
      <c r="B146" s="27" t="s">
        <v>177</v>
      </c>
      <c r="C146" s="7" t="s">
        <v>362</v>
      </c>
      <c r="D146" s="7"/>
      <c r="E146" s="7"/>
      <c r="F146" s="7"/>
      <c r="G146" s="27"/>
      <c r="H146" s="7">
        <v>2009</v>
      </c>
      <c r="I146" s="7"/>
      <c r="J146" s="8" t="s">
        <v>45</v>
      </c>
      <c r="K146" s="8" t="s">
        <v>78</v>
      </c>
      <c r="L146" s="7"/>
      <c r="M146" s="8" t="s">
        <v>353</v>
      </c>
      <c r="N146" s="8"/>
      <c r="O146" s="25">
        <v>21.4</v>
      </c>
      <c r="P146" s="31"/>
      <c r="Q146" s="7" t="s">
        <v>134</v>
      </c>
      <c r="R146" s="7"/>
      <c r="T146" s="8">
        <v>0.95</v>
      </c>
    </row>
    <row r="147" spans="1:20" s="20" customFormat="1" ht="11.25">
      <c r="A147" s="7"/>
      <c r="B147" s="27" t="s">
        <v>177</v>
      </c>
      <c r="C147" s="7" t="s">
        <v>485</v>
      </c>
      <c r="D147" s="7"/>
      <c r="E147" s="7"/>
      <c r="F147" s="7"/>
      <c r="G147" s="27"/>
      <c r="H147" s="7">
        <v>2013</v>
      </c>
      <c r="I147" s="7"/>
      <c r="J147" s="8" t="s">
        <v>45</v>
      </c>
      <c r="K147" s="8" t="s">
        <v>78</v>
      </c>
      <c r="L147" s="7"/>
      <c r="M147" s="8" t="s">
        <v>71</v>
      </c>
      <c r="N147" s="8"/>
      <c r="O147" s="25">
        <v>20</v>
      </c>
      <c r="P147" s="31"/>
      <c r="Q147" s="7" t="s">
        <v>134</v>
      </c>
      <c r="R147" s="7"/>
      <c r="T147" s="8"/>
    </row>
    <row r="148" spans="1:20" s="20" customFormat="1" ht="22.5">
      <c r="A148" s="7"/>
      <c r="B148" s="27" t="s">
        <v>177</v>
      </c>
      <c r="C148" s="7" t="s">
        <v>363</v>
      </c>
      <c r="D148" s="7"/>
      <c r="E148" s="7"/>
      <c r="F148" s="7"/>
      <c r="G148" s="27"/>
      <c r="H148" s="7">
        <v>2012</v>
      </c>
      <c r="I148" s="7"/>
      <c r="J148" s="8" t="s">
        <v>45</v>
      </c>
      <c r="K148" s="8" t="s">
        <v>78</v>
      </c>
      <c r="L148" s="7"/>
      <c r="M148" s="8" t="s">
        <v>71</v>
      </c>
      <c r="N148" s="8"/>
      <c r="O148" s="25">
        <v>40</v>
      </c>
      <c r="P148" s="31"/>
      <c r="Q148" s="7" t="s">
        <v>134</v>
      </c>
      <c r="R148" s="7"/>
      <c r="T148" s="8"/>
    </row>
    <row r="149" spans="1:20" s="20" customFormat="1" ht="22.5">
      <c r="A149" s="7"/>
      <c r="B149" s="27" t="s">
        <v>177</v>
      </c>
      <c r="C149" s="7" t="s">
        <v>180</v>
      </c>
      <c r="D149" s="7"/>
      <c r="E149" s="7"/>
      <c r="F149" s="7"/>
      <c r="G149" s="27"/>
      <c r="H149" s="7">
        <v>2009</v>
      </c>
      <c r="I149" s="7"/>
      <c r="J149" s="8" t="s">
        <v>45</v>
      </c>
      <c r="K149" s="8" t="s">
        <v>78</v>
      </c>
      <c r="L149" s="7"/>
      <c r="M149" s="8" t="s">
        <v>353</v>
      </c>
      <c r="N149" s="8"/>
      <c r="O149" s="25">
        <v>41.5</v>
      </c>
      <c r="P149" s="31"/>
      <c r="Q149" s="7" t="s">
        <v>252</v>
      </c>
      <c r="R149" s="7"/>
      <c r="T149" s="8">
        <v>1</v>
      </c>
    </row>
    <row r="150" spans="1:20" s="20" customFormat="1" ht="22.5">
      <c r="A150" s="7"/>
      <c r="B150" s="27" t="s">
        <v>177</v>
      </c>
      <c r="C150" s="7" t="s">
        <v>181</v>
      </c>
      <c r="D150" s="7"/>
      <c r="E150" s="7"/>
      <c r="F150" s="7"/>
      <c r="G150" s="27"/>
      <c r="H150" s="7">
        <v>2009</v>
      </c>
      <c r="I150" s="7"/>
      <c r="J150" s="8" t="s">
        <v>45</v>
      </c>
      <c r="K150" s="8" t="s">
        <v>78</v>
      </c>
      <c r="L150" s="7"/>
      <c r="M150" s="8" t="s">
        <v>353</v>
      </c>
      <c r="N150" s="8" t="s">
        <v>49</v>
      </c>
      <c r="O150" s="25">
        <v>28.5</v>
      </c>
      <c r="P150" s="31"/>
      <c r="Q150" s="7" t="s">
        <v>182</v>
      </c>
      <c r="R150" s="7"/>
      <c r="T150" s="8"/>
    </row>
    <row r="151" spans="1:20" s="20" customFormat="1" ht="22.5">
      <c r="A151" s="7"/>
      <c r="B151" s="27" t="s">
        <v>177</v>
      </c>
      <c r="C151" s="7" t="s">
        <v>183</v>
      </c>
      <c r="D151" s="7"/>
      <c r="E151" s="7"/>
      <c r="F151" s="7"/>
      <c r="G151" s="27"/>
      <c r="H151" s="7">
        <v>2009</v>
      </c>
      <c r="I151" s="7"/>
      <c r="J151" s="8" t="s">
        <v>45</v>
      </c>
      <c r="K151" s="8" t="s">
        <v>78</v>
      </c>
      <c r="L151" s="7"/>
      <c r="M151" s="8" t="s">
        <v>353</v>
      </c>
      <c r="N151" s="8" t="s">
        <v>49</v>
      </c>
      <c r="O151" s="25">
        <v>50.7</v>
      </c>
      <c r="P151" s="31"/>
      <c r="Q151" s="7" t="s">
        <v>182</v>
      </c>
      <c r="R151" s="7"/>
      <c r="T151" s="8"/>
    </row>
    <row r="152" spans="1:20" ht="22.5">
      <c r="A152" s="7"/>
      <c r="B152" s="27" t="s">
        <v>177</v>
      </c>
      <c r="C152" s="7" t="s">
        <v>184</v>
      </c>
      <c r="D152" s="7"/>
      <c r="E152" s="7"/>
      <c r="F152" s="7"/>
      <c r="G152" s="27"/>
      <c r="H152" s="7">
        <v>2008</v>
      </c>
      <c r="I152" s="7"/>
      <c r="J152" s="8" t="s">
        <v>354</v>
      </c>
      <c r="K152" s="8" t="s">
        <v>78</v>
      </c>
      <c r="L152" s="7"/>
      <c r="M152" s="8" t="s">
        <v>367</v>
      </c>
      <c r="N152" s="8"/>
      <c r="O152" s="25">
        <v>40</v>
      </c>
      <c r="P152" s="31"/>
      <c r="Q152" s="7" t="s">
        <v>182</v>
      </c>
      <c r="R152" s="7"/>
      <c r="S152" s="20"/>
      <c r="T152" s="8">
        <v>0.6</v>
      </c>
    </row>
    <row r="153" spans="1:20" ht="22.5">
      <c r="A153" s="7"/>
      <c r="B153" s="27" t="s">
        <v>177</v>
      </c>
      <c r="C153" s="7" t="s">
        <v>358</v>
      </c>
      <c r="D153" s="7"/>
      <c r="E153" s="7"/>
      <c r="F153" s="7"/>
      <c r="G153" s="27"/>
      <c r="H153" s="7">
        <v>2007</v>
      </c>
      <c r="I153" s="7">
        <v>2013</v>
      </c>
      <c r="J153" s="8" t="s">
        <v>354</v>
      </c>
      <c r="K153" s="8" t="s">
        <v>78</v>
      </c>
      <c r="L153" s="7"/>
      <c r="M153" s="8"/>
      <c r="N153" s="8"/>
      <c r="O153" s="25">
        <v>1.7</v>
      </c>
      <c r="P153" s="31"/>
      <c r="Q153" s="7" t="s">
        <v>156</v>
      </c>
      <c r="R153" s="7"/>
      <c r="S153" s="20"/>
      <c r="T153" s="8">
        <v>65</v>
      </c>
    </row>
    <row r="154" spans="1:20" ht="22.5">
      <c r="A154" s="7"/>
      <c r="B154" s="27" t="s">
        <v>177</v>
      </c>
      <c r="C154" s="7" t="s">
        <v>185</v>
      </c>
      <c r="D154" s="7"/>
      <c r="E154" s="7"/>
      <c r="F154" s="7"/>
      <c r="G154" s="27"/>
      <c r="H154" s="7">
        <v>2007</v>
      </c>
      <c r="I154" s="7">
        <v>2011</v>
      </c>
      <c r="J154" s="8" t="s">
        <v>354</v>
      </c>
      <c r="K154" s="8" t="s">
        <v>78</v>
      </c>
      <c r="L154" s="7"/>
      <c r="M154" s="8" t="s">
        <v>71</v>
      </c>
      <c r="N154" s="8"/>
      <c r="O154" s="25">
        <v>30</v>
      </c>
      <c r="P154" s="31"/>
      <c r="Q154" s="7" t="s">
        <v>186</v>
      </c>
      <c r="R154" s="7"/>
      <c r="S154" s="20"/>
      <c r="T154" s="8">
        <v>0.113</v>
      </c>
    </row>
    <row r="155" spans="1:20" ht="22.5">
      <c r="A155" s="7"/>
      <c r="B155" s="27" t="s">
        <v>177</v>
      </c>
      <c r="C155" s="7" t="s">
        <v>187</v>
      </c>
      <c r="D155" s="7"/>
      <c r="E155" s="7"/>
      <c r="F155" s="7"/>
      <c r="G155" s="27"/>
      <c r="H155" s="7">
        <v>2007</v>
      </c>
      <c r="I155" s="7">
        <v>2012</v>
      </c>
      <c r="J155" s="8" t="s">
        <v>429</v>
      </c>
      <c r="K155" s="8" t="s">
        <v>78</v>
      </c>
      <c r="L155" s="7"/>
      <c r="M155" s="8" t="s">
        <v>368</v>
      </c>
      <c r="N155" s="8"/>
      <c r="O155" s="25">
        <v>41.26</v>
      </c>
      <c r="P155" s="31"/>
      <c r="Q155" s="7" t="s">
        <v>188</v>
      </c>
      <c r="R155" s="7"/>
      <c r="S155" s="20"/>
      <c r="T155" s="8"/>
    </row>
    <row r="156" spans="1:20" ht="13.5">
      <c r="A156" s="7"/>
      <c r="B156" s="27" t="s">
        <v>177</v>
      </c>
      <c r="C156" s="7" t="s">
        <v>189</v>
      </c>
      <c r="D156" s="7"/>
      <c r="E156" s="8" t="s">
        <v>190</v>
      </c>
      <c r="F156" s="7"/>
      <c r="G156" s="27" t="s">
        <v>356</v>
      </c>
      <c r="H156" s="7">
        <v>2004</v>
      </c>
      <c r="I156" s="7">
        <v>2012</v>
      </c>
      <c r="J156" s="8" t="s">
        <v>354</v>
      </c>
      <c r="K156" s="8" t="s">
        <v>78</v>
      </c>
      <c r="L156" s="7"/>
      <c r="M156" s="8" t="s">
        <v>80</v>
      </c>
      <c r="N156" s="8"/>
      <c r="O156" s="25">
        <v>1.475</v>
      </c>
      <c r="P156" s="31"/>
      <c r="Q156" s="7" t="s">
        <v>191</v>
      </c>
      <c r="R156" s="7"/>
      <c r="S156" s="20"/>
      <c r="T156" s="8">
        <v>0.32</v>
      </c>
    </row>
    <row r="157" spans="1:20" ht="22.5">
      <c r="A157" s="7"/>
      <c r="B157" s="27" t="s">
        <v>177</v>
      </c>
      <c r="C157" s="7" t="s">
        <v>192</v>
      </c>
      <c r="D157" s="7"/>
      <c r="E157" s="8" t="s">
        <v>190</v>
      </c>
      <c r="F157" s="7"/>
      <c r="G157" s="27"/>
      <c r="H157" s="7">
        <v>2007</v>
      </c>
      <c r="I157" s="7">
        <v>2013</v>
      </c>
      <c r="J157" s="8" t="s">
        <v>354</v>
      </c>
      <c r="K157" s="8" t="s">
        <v>357</v>
      </c>
      <c r="L157" s="7"/>
      <c r="M157" s="8"/>
      <c r="N157" s="8"/>
      <c r="O157" s="25">
        <v>1.649</v>
      </c>
      <c r="P157" s="31"/>
      <c r="Q157" s="7" t="s">
        <v>156</v>
      </c>
      <c r="R157" s="7"/>
      <c r="S157" s="20"/>
      <c r="T157" s="8"/>
    </row>
    <row r="158" spans="1:20" ht="22.5">
      <c r="A158" s="7"/>
      <c r="B158" s="27" t="s">
        <v>177</v>
      </c>
      <c r="C158" s="7" t="s">
        <v>193</v>
      </c>
      <c r="D158" s="7"/>
      <c r="E158" s="8" t="s">
        <v>190</v>
      </c>
      <c r="F158" s="7"/>
      <c r="G158" s="27" t="s">
        <v>194</v>
      </c>
      <c r="H158" s="7">
        <v>2010</v>
      </c>
      <c r="I158" s="7">
        <v>2015</v>
      </c>
      <c r="J158" s="8" t="s">
        <v>45</v>
      </c>
      <c r="K158" s="8" t="s">
        <v>78</v>
      </c>
      <c r="L158" s="7" t="s">
        <v>355</v>
      </c>
      <c r="M158" s="8" t="s">
        <v>80</v>
      </c>
      <c r="N158" s="8"/>
      <c r="O158" s="25">
        <v>0.9</v>
      </c>
      <c r="P158" s="31"/>
      <c r="Q158" s="7" t="s">
        <v>263</v>
      </c>
      <c r="R158" s="7"/>
      <c r="T158" s="8">
        <v>0.95</v>
      </c>
    </row>
    <row r="159" spans="1:20" ht="13.5">
      <c r="A159" s="7"/>
      <c r="B159" s="27" t="s">
        <v>177</v>
      </c>
      <c r="C159" s="7" t="s">
        <v>195</v>
      </c>
      <c r="D159" s="7"/>
      <c r="E159" s="8" t="s">
        <v>190</v>
      </c>
      <c r="F159" s="7"/>
      <c r="G159" s="27"/>
      <c r="H159" s="7">
        <v>2000</v>
      </c>
      <c r="I159" s="7">
        <v>2010</v>
      </c>
      <c r="J159" s="8" t="s">
        <v>354</v>
      </c>
      <c r="K159" s="8" t="s">
        <v>78</v>
      </c>
      <c r="L159" s="7"/>
      <c r="M159" s="8" t="s">
        <v>80</v>
      </c>
      <c r="N159" s="8"/>
      <c r="O159" s="25">
        <v>1.95</v>
      </c>
      <c r="P159" s="31"/>
      <c r="Q159" s="7" t="s">
        <v>168</v>
      </c>
      <c r="R159" s="7"/>
      <c r="T159" s="8">
        <v>0.6</v>
      </c>
    </row>
    <row r="160" spans="1:20" ht="22.5">
      <c r="A160" s="7"/>
      <c r="B160" s="27" t="s">
        <v>177</v>
      </c>
      <c r="C160" s="7" t="s">
        <v>196</v>
      </c>
      <c r="D160" s="7"/>
      <c r="E160" s="8" t="s">
        <v>190</v>
      </c>
      <c r="F160" s="7"/>
      <c r="G160" s="27"/>
      <c r="H160" s="7">
        <v>2007</v>
      </c>
      <c r="I160" s="7">
        <v>2012</v>
      </c>
      <c r="J160" s="8" t="s">
        <v>354</v>
      </c>
      <c r="K160" s="8" t="s">
        <v>78</v>
      </c>
      <c r="L160" s="7"/>
      <c r="M160" s="8" t="s">
        <v>80</v>
      </c>
      <c r="N160" s="8"/>
      <c r="O160" s="25">
        <v>1.4</v>
      </c>
      <c r="P160" s="31"/>
      <c r="Q160" s="7" t="s">
        <v>197</v>
      </c>
      <c r="R160" s="7"/>
      <c r="T160" s="8" t="s">
        <v>431</v>
      </c>
    </row>
    <row r="161" spans="1:20" ht="13.5">
      <c r="A161" s="7"/>
      <c r="B161" s="27" t="s">
        <v>177</v>
      </c>
      <c r="C161" s="7" t="s">
        <v>198</v>
      </c>
      <c r="D161" s="7"/>
      <c r="E161" s="8" t="s">
        <v>190</v>
      </c>
      <c r="F161" s="7"/>
      <c r="G161" s="27" t="s">
        <v>199</v>
      </c>
      <c r="H161" s="7">
        <v>2005</v>
      </c>
      <c r="I161" s="7">
        <v>2010</v>
      </c>
      <c r="J161" s="8" t="s">
        <v>354</v>
      </c>
      <c r="K161" s="8" t="s">
        <v>78</v>
      </c>
      <c r="L161" s="7"/>
      <c r="M161" s="8" t="s">
        <v>80</v>
      </c>
      <c r="N161" s="8"/>
      <c r="O161" s="25">
        <v>0.45</v>
      </c>
      <c r="P161" s="31"/>
      <c r="Q161" s="7" t="s">
        <v>200</v>
      </c>
      <c r="R161" s="7"/>
      <c r="T161" s="8">
        <v>1.75</v>
      </c>
    </row>
    <row r="162" spans="1:20" ht="13.5">
      <c r="A162" s="7"/>
      <c r="B162" s="27" t="s">
        <v>177</v>
      </c>
      <c r="C162" s="7" t="s">
        <v>201</v>
      </c>
      <c r="D162" s="7"/>
      <c r="E162" s="8" t="s">
        <v>190</v>
      </c>
      <c r="F162" s="7"/>
      <c r="G162" s="27"/>
      <c r="H162" s="7">
        <v>2006</v>
      </c>
      <c r="I162" s="7">
        <v>2014</v>
      </c>
      <c r="J162" s="8" t="s">
        <v>354</v>
      </c>
      <c r="K162" s="8" t="s">
        <v>78</v>
      </c>
      <c r="L162" s="7" t="s">
        <v>257</v>
      </c>
      <c r="M162" s="8" t="s">
        <v>80</v>
      </c>
      <c r="N162" s="8"/>
      <c r="O162" s="25">
        <v>0.8</v>
      </c>
      <c r="P162" s="31"/>
      <c r="Q162" s="7" t="s">
        <v>157</v>
      </c>
      <c r="R162" s="7"/>
      <c r="T162" s="8">
        <v>14.29</v>
      </c>
    </row>
    <row r="163" spans="1:20" ht="13.5">
      <c r="A163" s="7"/>
      <c r="B163" s="27" t="s">
        <v>177</v>
      </c>
      <c r="C163" s="7" t="s">
        <v>202</v>
      </c>
      <c r="D163" s="7"/>
      <c r="E163" s="8" t="s">
        <v>190</v>
      </c>
      <c r="F163" s="7"/>
      <c r="G163" s="27"/>
      <c r="H163" s="7">
        <v>2011</v>
      </c>
      <c r="I163" s="7">
        <v>2014</v>
      </c>
      <c r="J163" s="8" t="s">
        <v>45</v>
      </c>
      <c r="K163" s="8" t="s">
        <v>78</v>
      </c>
      <c r="L163" s="7"/>
      <c r="M163" s="8" t="s">
        <v>80</v>
      </c>
      <c r="N163" s="8"/>
      <c r="O163" s="25">
        <v>0.95</v>
      </c>
      <c r="P163" s="31"/>
      <c r="Q163" s="7" t="s">
        <v>359</v>
      </c>
      <c r="R163" s="7"/>
      <c r="T163" s="8">
        <v>0.264</v>
      </c>
    </row>
    <row r="164" spans="1:20" ht="13.5">
      <c r="A164" s="7"/>
      <c r="B164" s="27" t="s">
        <v>177</v>
      </c>
      <c r="C164" s="7" t="s">
        <v>364</v>
      </c>
      <c r="D164" s="7"/>
      <c r="E164" s="8" t="s">
        <v>190</v>
      </c>
      <c r="F164" s="7"/>
      <c r="G164" s="27"/>
      <c r="H164" s="7">
        <v>2013</v>
      </c>
      <c r="I164" s="7"/>
      <c r="J164" s="8" t="s">
        <v>45</v>
      </c>
      <c r="K164" s="8" t="s">
        <v>78</v>
      </c>
      <c r="L164" s="7"/>
      <c r="M164" s="8" t="s">
        <v>80</v>
      </c>
      <c r="N164" s="8"/>
      <c r="O164" s="25">
        <v>0.415</v>
      </c>
      <c r="P164" s="31"/>
      <c r="Q164" s="7" t="s">
        <v>365</v>
      </c>
      <c r="R164" s="7"/>
      <c r="T164" s="8" t="s">
        <v>331</v>
      </c>
    </row>
    <row r="165" spans="1:20" ht="22.5">
      <c r="A165" s="7"/>
      <c r="B165" s="27" t="s">
        <v>177</v>
      </c>
      <c r="C165" s="7" t="s">
        <v>366</v>
      </c>
      <c r="D165" s="7"/>
      <c r="E165" s="8" t="s">
        <v>190</v>
      </c>
      <c r="F165" s="7"/>
      <c r="G165" s="27"/>
      <c r="H165" s="7">
        <v>2014</v>
      </c>
      <c r="I165" s="7"/>
      <c r="J165" s="8" t="s">
        <v>45</v>
      </c>
      <c r="K165" s="8" t="s">
        <v>78</v>
      </c>
      <c r="L165" s="7"/>
      <c r="M165" s="8" t="s">
        <v>80</v>
      </c>
      <c r="N165" s="8"/>
      <c r="O165" s="25">
        <v>1</v>
      </c>
      <c r="P165" s="31"/>
      <c r="Q165" s="7" t="s">
        <v>191</v>
      </c>
      <c r="R165" s="7"/>
      <c r="T165" s="8">
        <v>35</v>
      </c>
    </row>
    <row r="166" spans="1:20" ht="22.5">
      <c r="A166" s="7"/>
      <c r="B166" s="27" t="s">
        <v>177</v>
      </c>
      <c r="C166" s="7" t="s">
        <v>204</v>
      </c>
      <c r="D166" s="7"/>
      <c r="E166" s="7"/>
      <c r="F166" s="7"/>
      <c r="G166" s="27"/>
      <c r="H166" s="7">
        <v>2011</v>
      </c>
      <c r="I166" s="7"/>
      <c r="J166" s="8"/>
      <c r="K166" s="8" t="s">
        <v>205</v>
      </c>
      <c r="L166" s="7"/>
      <c r="M166" s="8"/>
      <c r="N166" s="8"/>
      <c r="O166" s="25">
        <v>65</v>
      </c>
      <c r="P166" s="31"/>
      <c r="Q166" s="7"/>
      <c r="R166" s="7"/>
      <c r="T166" s="8"/>
    </row>
    <row r="167" spans="1:20" ht="22.5">
      <c r="A167" s="7"/>
      <c r="B167" s="27" t="s">
        <v>177</v>
      </c>
      <c r="C167" s="7" t="s">
        <v>327</v>
      </c>
      <c r="D167" s="7"/>
      <c r="E167" s="7"/>
      <c r="F167" s="7"/>
      <c r="G167" s="27"/>
      <c r="H167" s="7">
        <v>2011</v>
      </c>
      <c r="I167" s="7">
        <v>2012</v>
      </c>
      <c r="J167" s="8"/>
      <c r="K167" s="8" t="s">
        <v>205</v>
      </c>
      <c r="L167" s="7"/>
      <c r="M167" s="8"/>
      <c r="N167" s="8"/>
      <c r="O167" s="25">
        <v>0.113</v>
      </c>
      <c r="P167" s="31"/>
      <c r="Q167" s="7"/>
      <c r="R167" s="7"/>
      <c r="T167" s="8"/>
    </row>
    <row r="168" spans="1:20" ht="22.5">
      <c r="A168" s="7"/>
      <c r="B168" s="27" t="s">
        <v>177</v>
      </c>
      <c r="C168" s="7" t="s">
        <v>206</v>
      </c>
      <c r="D168" s="7"/>
      <c r="E168" s="7" t="s">
        <v>328</v>
      </c>
      <c r="F168" s="7"/>
      <c r="G168" s="27"/>
      <c r="H168" s="7"/>
      <c r="I168" s="7"/>
      <c r="J168" s="8"/>
      <c r="K168" s="8"/>
      <c r="L168" s="7"/>
      <c r="M168" s="8"/>
      <c r="N168" s="8"/>
      <c r="O168" s="25"/>
      <c r="P168" s="31"/>
      <c r="Q168" s="7"/>
      <c r="R168" s="7"/>
      <c r="T168" s="8">
        <v>2.386</v>
      </c>
    </row>
    <row r="169" spans="1:20" ht="22.5">
      <c r="A169" s="7"/>
      <c r="B169" s="27" t="s">
        <v>177</v>
      </c>
      <c r="C169" s="7" t="s">
        <v>207</v>
      </c>
      <c r="D169" s="7"/>
      <c r="E169" s="7" t="s">
        <v>208</v>
      </c>
      <c r="F169" s="7"/>
      <c r="G169" s="27" t="s">
        <v>105</v>
      </c>
      <c r="H169" s="7">
        <v>2013</v>
      </c>
      <c r="I169" s="7">
        <v>2014</v>
      </c>
      <c r="J169" s="8"/>
      <c r="K169" s="8" t="s">
        <v>209</v>
      </c>
      <c r="L169" s="7"/>
      <c r="M169" s="8"/>
      <c r="N169" s="8"/>
      <c r="O169" s="25">
        <v>0.32</v>
      </c>
      <c r="P169" s="31"/>
      <c r="Q169" s="7"/>
      <c r="R169" s="7"/>
      <c r="T169" s="8">
        <v>0.5</v>
      </c>
    </row>
    <row r="170" spans="1:20" ht="22.5">
      <c r="A170" s="7"/>
      <c r="B170" s="27" t="s">
        <v>177</v>
      </c>
      <c r="C170" s="7" t="s">
        <v>210</v>
      </c>
      <c r="D170" s="7"/>
      <c r="E170" s="7"/>
      <c r="F170" s="7"/>
      <c r="G170" s="27"/>
      <c r="H170" s="7"/>
      <c r="I170" s="7"/>
      <c r="J170" s="8"/>
      <c r="K170" s="8"/>
      <c r="L170" s="7"/>
      <c r="M170" s="8"/>
      <c r="N170" s="8"/>
      <c r="O170" s="25"/>
      <c r="P170" s="31"/>
      <c r="Q170" s="7" t="s">
        <v>211</v>
      </c>
      <c r="R170" s="7"/>
      <c r="T170" s="8" t="s">
        <v>332</v>
      </c>
    </row>
    <row r="171" spans="1:20" ht="25.5">
      <c r="A171" s="7"/>
      <c r="B171" s="27" t="s">
        <v>177</v>
      </c>
      <c r="C171" s="7" t="s">
        <v>379</v>
      </c>
      <c r="D171" s="7"/>
      <c r="E171" s="7" t="s">
        <v>380</v>
      </c>
      <c r="F171" s="28" t="s">
        <v>376</v>
      </c>
      <c r="G171" s="27" t="s">
        <v>378</v>
      </c>
      <c r="H171" s="7">
        <v>2011</v>
      </c>
      <c r="I171" s="7"/>
      <c r="J171" s="8" t="s">
        <v>141</v>
      </c>
      <c r="K171" s="8" t="s">
        <v>377</v>
      </c>
      <c r="L171" s="7"/>
      <c r="M171" s="8" t="s">
        <v>80</v>
      </c>
      <c r="N171" s="8"/>
      <c r="O171" s="25">
        <v>0.48</v>
      </c>
      <c r="P171" s="31"/>
      <c r="Q171" s="7" t="s">
        <v>168</v>
      </c>
      <c r="R171" s="7"/>
      <c r="T171" s="8">
        <v>1</v>
      </c>
    </row>
    <row r="172" spans="1:20" ht="33.75">
      <c r="A172" s="7"/>
      <c r="B172" s="27" t="s">
        <v>177</v>
      </c>
      <c r="C172" s="7" t="s">
        <v>381</v>
      </c>
      <c r="D172" s="7"/>
      <c r="E172" s="7" t="s">
        <v>387</v>
      </c>
      <c r="F172" s="28" t="s">
        <v>376</v>
      </c>
      <c r="G172" s="27" t="s">
        <v>386</v>
      </c>
      <c r="H172" s="7">
        <v>2011</v>
      </c>
      <c r="I172" s="7"/>
      <c r="J172" s="8" t="s">
        <v>141</v>
      </c>
      <c r="K172" s="8" t="s">
        <v>377</v>
      </c>
      <c r="L172" s="7"/>
      <c r="M172" s="8" t="s">
        <v>80</v>
      </c>
      <c r="N172" s="8"/>
      <c r="O172" s="25">
        <v>0.65</v>
      </c>
      <c r="P172" s="31"/>
      <c r="Q172" s="7" t="s">
        <v>372</v>
      </c>
      <c r="R172" s="7"/>
      <c r="T172" s="8"/>
    </row>
    <row r="173" spans="1:20" ht="33.75">
      <c r="A173" s="7"/>
      <c r="B173" s="27" t="s">
        <v>177</v>
      </c>
      <c r="C173" s="7" t="s">
        <v>375</v>
      </c>
      <c r="D173" s="7"/>
      <c r="E173" s="7" t="s">
        <v>388</v>
      </c>
      <c r="F173" s="28" t="s">
        <v>376</v>
      </c>
      <c r="G173" s="27" t="s">
        <v>382</v>
      </c>
      <c r="H173" s="7">
        <v>2012</v>
      </c>
      <c r="I173" s="7"/>
      <c r="J173" s="8" t="s">
        <v>141</v>
      </c>
      <c r="K173" s="8" t="s">
        <v>377</v>
      </c>
      <c r="L173" s="7"/>
      <c r="M173" s="8" t="s">
        <v>80</v>
      </c>
      <c r="N173" s="8"/>
      <c r="O173" s="25">
        <v>0.24</v>
      </c>
      <c r="P173" s="31"/>
      <c r="Q173" s="7" t="s">
        <v>374</v>
      </c>
      <c r="R173" s="7"/>
      <c r="T173" s="8"/>
    </row>
    <row r="174" spans="1:20" ht="25.5">
      <c r="A174" s="7"/>
      <c r="B174" s="27" t="s">
        <v>177</v>
      </c>
      <c r="C174" s="7" t="s">
        <v>389</v>
      </c>
      <c r="D174" s="7"/>
      <c r="E174" s="7" t="s">
        <v>390</v>
      </c>
      <c r="F174" s="28" t="s">
        <v>376</v>
      </c>
      <c r="G174" s="27" t="s">
        <v>383</v>
      </c>
      <c r="H174" s="7">
        <v>2012</v>
      </c>
      <c r="I174" s="7"/>
      <c r="J174" s="8" t="s">
        <v>141</v>
      </c>
      <c r="K174" s="8" t="s">
        <v>377</v>
      </c>
      <c r="L174" s="7"/>
      <c r="M174" s="8" t="s">
        <v>80</v>
      </c>
      <c r="N174" s="8"/>
      <c r="O174" s="25">
        <v>0.4</v>
      </c>
      <c r="P174" s="31"/>
      <c r="Q174" s="7" t="s">
        <v>74</v>
      </c>
      <c r="R174" s="7"/>
      <c r="T174" s="8"/>
    </row>
    <row r="175" spans="1:20" ht="33.75">
      <c r="A175" s="7"/>
      <c r="B175" s="27" t="s">
        <v>177</v>
      </c>
      <c r="C175" s="37" t="s">
        <v>391</v>
      </c>
      <c r="D175" s="37"/>
      <c r="E175" s="7" t="s">
        <v>373</v>
      </c>
      <c r="F175" s="28" t="s">
        <v>376</v>
      </c>
      <c r="G175" s="27" t="s">
        <v>75</v>
      </c>
      <c r="H175" s="7">
        <v>2012</v>
      </c>
      <c r="I175" s="7"/>
      <c r="J175" s="8" t="s">
        <v>141</v>
      </c>
      <c r="K175" s="8" t="s">
        <v>377</v>
      </c>
      <c r="L175" s="7"/>
      <c r="M175" s="8" t="s">
        <v>80</v>
      </c>
      <c r="N175" s="8"/>
      <c r="O175" s="25">
        <v>0.6</v>
      </c>
      <c r="P175" s="31"/>
      <c r="Q175" s="7" t="s">
        <v>168</v>
      </c>
      <c r="R175" s="7"/>
      <c r="T175" s="8"/>
    </row>
    <row r="176" spans="1:20" ht="33.75">
      <c r="A176" s="7"/>
      <c r="B176" s="27" t="s">
        <v>177</v>
      </c>
      <c r="C176" s="7" t="s">
        <v>371</v>
      </c>
      <c r="D176" s="7"/>
      <c r="E176" s="7" t="s">
        <v>370</v>
      </c>
      <c r="F176" s="28" t="s">
        <v>376</v>
      </c>
      <c r="G176" s="27" t="s">
        <v>75</v>
      </c>
      <c r="H176" s="7">
        <v>2013</v>
      </c>
      <c r="I176" s="7"/>
      <c r="J176" s="8" t="s">
        <v>141</v>
      </c>
      <c r="K176" s="8" t="s">
        <v>377</v>
      </c>
      <c r="L176" s="7"/>
      <c r="M176" s="8" t="s">
        <v>80</v>
      </c>
      <c r="N176" s="8"/>
      <c r="O176" s="25">
        <v>0.61</v>
      </c>
      <c r="P176" s="31"/>
      <c r="Q176" s="7" t="s">
        <v>369</v>
      </c>
      <c r="R176" s="7"/>
      <c r="T176" s="8"/>
    </row>
    <row r="177" spans="1:20" ht="25.5">
      <c r="A177" s="7"/>
      <c r="B177" s="27" t="s">
        <v>177</v>
      </c>
      <c r="C177" s="26" t="s">
        <v>385</v>
      </c>
      <c r="D177" s="26"/>
      <c r="E177" s="7" t="s">
        <v>392</v>
      </c>
      <c r="F177" s="28" t="s">
        <v>376</v>
      </c>
      <c r="G177" s="27" t="s">
        <v>384</v>
      </c>
      <c r="H177" s="7">
        <v>2014</v>
      </c>
      <c r="I177" s="7"/>
      <c r="J177" s="8" t="s">
        <v>141</v>
      </c>
      <c r="K177" s="8" t="s">
        <v>377</v>
      </c>
      <c r="L177" s="7"/>
      <c r="M177" s="8" t="s">
        <v>80</v>
      </c>
      <c r="N177" s="8"/>
      <c r="O177" s="25">
        <v>0.35</v>
      </c>
      <c r="P177" s="31"/>
      <c r="Q177" s="7" t="s">
        <v>203</v>
      </c>
      <c r="R177" s="7"/>
      <c r="T177" s="8"/>
    </row>
    <row r="178" spans="1:20" ht="22.5">
      <c r="A178" s="7"/>
      <c r="B178" s="27" t="s">
        <v>484</v>
      </c>
      <c r="C178" s="7" t="s">
        <v>486</v>
      </c>
      <c r="D178" s="7"/>
      <c r="E178" s="38"/>
      <c r="F178" s="7"/>
      <c r="G178" s="27"/>
      <c r="H178" s="7">
        <v>2014</v>
      </c>
      <c r="I178" s="7"/>
      <c r="J178" s="8" t="s">
        <v>483</v>
      </c>
      <c r="K178" s="8" t="s">
        <v>78</v>
      </c>
      <c r="L178" s="7"/>
      <c r="M178" s="8" t="s">
        <v>487</v>
      </c>
      <c r="N178" s="8"/>
      <c r="O178" s="25">
        <v>30</v>
      </c>
      <c r="P178" s="31"/>
      <c r="Q178" s="7" t="s">
        <v>74</v>
      </c>
      <c r="R178" s="7"/>
      <c r="T178" s="8"/>
    </row>
    <row r="179" spans="1:20" ht="22.5">
      <c r="A179" s="7"/>
      <c r="B179" s="27" t="s">
        <v>233</v>
      </c>
      <c r="C179" s="7" t="s">
        <v>329</v>
      </c>
      <c r="D179" s="7"/>
      <c r="E179" s="7" t="s">
        <v>330</v>
      </c>
      <c r="F179" s="7" t="s">
        <v>124</v>
      </c>
      <c r="G179" s="27"/>
      <c r="H179" s="7"/>
      <c r="I179" s="7"/>
      <c r="J179" s="8" t="s">
        <v>141</v>
      </c>
      <c r="K179" s="8"/>
      <c r="L179" s="7"/>
      <c r="M179" s="8"/>
      <c r="N179" s="8"/>
      <c r="O179" s="25">
        <v>6.833</v>
      </c>
      <c r="P179" s="31"/>
      <c r="Q179" s="7"/>
      <c r="R179" s="7"/>
      <c r="T179" s="8"/>
    </row>
    <row r="180" spans="1:20" ht="22.5">
      <c r="A180" s="7"/>
      <c r="B180" s="27" t="s">
        <v>233</v>
      </c>
      <c r="C180" s="7" t="s">
        <v>234</v>
      </c>
      <c r="D180" s="7"/>
      <c r="E180" s="7"/>
      <c r="F180" s="7"/>
      <c r="G180" s="27"/>
      <c r="H180" s="7">
        <v>2010</v>
      </c>
      <c r="I180" s="7">
        <v>2013</v>
      </c>
      <c r="J180" s="8"/>
      <c r="K180" s="8"/>
      <c r="L180" s="7"/>
      <c r="M180" s="8"/>
      <c r="N180" s="8"/>
      <c r="O180" s="25">
        <v>35</v>
      </c>
      <c r="P180" s="31"/>
      <c r="Q180" s="7" t="s">
        <v>235</v>
      </c>
      <c r="R180" s="7"/>
      <c r="T180" s="8"/>
    </row>
    <row r="181" spans="1:20" ht="22.5">
      <c r="A181" s="7"/>
      <c r="B181" s="27" t="s">
        <v>233</v>
      </c>
      <c r="C181" s="7" t="s">
        <v>236</v>
      </c>
      <c r="D181" s="7"/>
      <c r="E181" s="7"/>
      <c r="F181" s="7"/>
      <c r="G181" s="27" t="s">
        <v>237</v>
      </c>
      <c r="H181" s="7">
        <v>2004</v>
      </c>
      <c r="I181" s="7"/>
      <c r="J181" s="8" t="s">
        <v>45</v>
      </c>
      <c r="K181" s="8"/>
      <c r="L181" s="7"/>
      <c r="M181" s="8"/>
      <c r="N181" s="8"/>
      <c r="O181" s="25">
        <v>8.78</v>
      </c>
      <c r="P181" s="31"/>
      <c r="Q181" s="7" t="s">
        <v>238</v>
      </c>
      <c r="R181" s="7"/>
      <c r="T181" s="8"/>
    </row>
    <row r="182" spans="1:20" ht="13.5">
      <c r="A182" s="7"/>
      <c r="B182" s="27" t="s">
        <v>233</v>
      </c>
      <c r="C182" s="7" t="s">
        <v>239</v>
      </c>
      <c r="D182" s="7"/>
      <c r="E182" s="7"/>
      <c r="F182" s="7"/>
      <c r="G182" s="27"/>
      <c r="H182" s="7">
        <v>2008</v>
      </c>
      <c r="I182" s="7"/>
      <c r="J182" s="8" t="s">
        <v>45</v>
      </c>
      <c r="K182" s="8"/>
      <c r="L182" s="7"/>
      <c r="M182" s="8"/>
      <c r="N182" s="8" t="s">
        <v>133</v>
      </c>
      <c r="O182" s="25">
        <v>12.3</v>
      </c>
      <c r="P182" s="31"/>
      <c r="Q182" s="7" t="s">
        <v>112</v>
      </c>
      <c r="R182" s="7"/>
      <c r="T182" s="8"/>
    </row>
    <row r="183" spans="1:20" ht="45">
      <c r="A183" s="7"/>
      <c r="B183" s="27" t="s">
        <v>233</v>
      </c>
      <c r="C183" s="7" t="s">
        <v>240</v>
      </c>
      <c r="D183" s="7"/>
      <c r="E183" s="7" t="s">
        <v>241</v>
      </c>
      <c r="F183" s="7"/>
      <c r="G183" s="27"/>
      <c r="H183" s="7">
        <v>2011</v>
      </c>
      <c r="I183" s="7">
        <v>2014</v>
      </c>
      <c r="J183" s="8" t="s">
        <v>45</v>
      </c>
      <c r="K183" s="8"/>
      <c r="L183" s="7"/>
      <c r="M183" s="8"/>
      <c r="N183" s="8"/>
      <c r="O183" s="25">
        <v>9.5</v>
      </c>
      <c r="P183" s="31"/>
      <c r="Q183" s="7" t="s">
        <v>242</v>
      </c>
      <c r="R183" s="7"/>
      <c r="T183" s="8" t="s">
        <v>260</v>
      </c>
    </row>
    <row r="184" spans="1:20" ht="22.5">
      <c r="A184" s="7"/>
      <c r="B184" s="27" t="s">
        <v>233</v>
      </c>
      <c r="C184" s="7" t="s">
        <v>243</v>
      </c>
      <c r="D184" s="7"/>
      <c r="E184" s="7" t="s">
        <v>244</v>
      </c>
      <c r="F184" s="7"/>
      <c r="G184" s="27"/>
      <c r="H184" s="7">
        <v>2004</v>
      </c>
      <c r="I184" s="7">
        <v>2013</v>
      </c>
      <c r="J184" s="8"/>
      <c r="K184" s="8" t="s">
        <v>245</v>
      </c>
      <c r="L184" s="7"/>
      <c r="M184" s="8"/>
      <c r="N184" s="8"/>
      <c r="O184" s="25">
        <v>10</v>
      </c>
      <c r="P184" s="31"/>
      <c r="Q184" s="7" t="s">
        <v>186</v>
      </c>
      <c r="R184" s="7"/>
      <c r="T184" s="8" t="s">
        <v>261</v>
      </c>
    </row>
    <row r="185" spans="1:20" ht="27">
      <c r="A185" s="7"/>
      <c r="B185" s="50" t="s">
        <v>304</v>
      </c>
      <c r="C185" s="44" t="s">
        <v>553</v>
      </c>
      <c r="D185" s="44" t="s">
        <v>554</v>
      </c>
      <c r="E185" s="45"/>
      <c r="F185" s="47"/>
      <c r="G185" s="44"/>
      <c r="H185" s="43">
        <v>2004</v>
      </c>
      <c r="I185" s="43">
        <v>2014</v>
      </c>
      <c r="J185" s="43" t="s">
        <v>555</v>
      </c>
      <c r="K185" s="43" t="s">
        <v>556</v>
      </c>
      <c r="L185" s="43" t="s">
        <v>557</v>
      </c>
      <c r="M185" s="43" t="s">
        <v>133</v>
      </c>
      <c r="N185" s="43"/>
      <c r="O185" s="43">
        <v>63.19</v>
      </c>
      <c r="P185" s="43"/>
      <c r="Q185" s="43" t="s">
        <v>558</v>
      </c>
      <c r="R185" s="43" t="s">
        <v>556</v>
      </c>
      <c r="T185" s="8" t="s">
        <v>333</v>
      </c>
    </row>
    <row r="186" spans="1:20" ht="27">
      <c r="A186" s="7"/>
      <c r="B186" s="50" t="s">
        <v>304</v>
      </c>
      <c r="C186" s="44" t="s">
        <v>559</v>
      </c>
      <c r="D186" s="44" t="s">
        <v>560</v>
      </c>
      <c r="E186" s="45"/>
      <c r="F186" s="45"/>
      <c r="G186" s="44" t="s">
        <v>561</v>
      </c>
      <c r="H186" s="43">
        <v>2006</v>
      </c>
      <c r="I186" s="43">
        <v>2016</v>
      </c>
      <c r="J186" s="43" t="s">
        <v>562</v>
      </c>
      <c r="K186" s="43" t="s">
        <v>556</v>
      </c>
      <c r="L186" s="43" t="s">
        <v>134</v>
      </c>
      <c r="M186" s="43" t="s">
        <v>133</v>
      </c>
      <c r="N186" s="43"/>
      <c r="O186" s="43">
        <v>42.61</v>
      </c>
      <c r="P186" s="43"/>
      <c r="Q186" s="43" t="s">
        <v>134</v>
      </c>
      <c r="R186" s="43" t="s">
        <v>556</v>
      </c>
      <c r="T186" s="8"/>
    </row>
    <row r="187" spans="1:20" ht="27">
      <c r="A187" s="7"/>
      <c r="B187" s="50" t="s">
        <v>304</v>
      </c>
      <c r="C187" s="44" t="s">
        <v>563</v>
      </c>
      <c r="D187" s="44" t="s">
        <v>564</v>
      </c>
      <c r="E187" s="45"/>
      <c r="F187" s="45"/>
      <c r="G187" s="44" t="s">
        <v>565</v>
      </c>
      <c r="H187" s="43">
        <v>2007</v>
      </c>
      <c r="I187" s="43">
        <v>2018</v>
      </c>
      <c r="J187" s="43" t="s">
        <v>45</v>
      </c>
      <c r="K187" s="43" t="s">
        <v>556</v>
      </c>
      <c r="L187" s="43" t="s">
        <v>566</v>
      </c>
      <c r="M187" s="43" t="s">
        <v>133</v>
      </c>
      <c r="N187" s="43"/>
      <c r="O187" s="43">
        <v>41.4</v>
      </c>
      <c r="P187" s="43"/>
      <c r="Q187" s="43" t="s">
        <v>567</v>
      </c>
      <c r="R187" s="43" t="s">
        <v>556</v>
      </c>
      <c r="T187" s="8">
        <v>57.16</v>
      </c>
    </row>
    <row r="188" spans="1:20" ht="40.5">
      <c r="A188" s="7"/>
      <c r="B188" s="50" t="s">
        <v>304</v>
      </c>
      <c r="C188" s="44" t="s">
        <v>568</v>
      </c>
      <c r="D188" s="44" t="s">
        <v>569</v>
      </c>
      <c r="E188" s="45"/>
      <c r="F188" s="45"/>
      <c r="G188" s="44" t="s">
        <v>570</v>
      </c>
      <c r="H188" s="43">
        <v>2008</v>
      </c>
      <c r="I188" s="43">
        <v>2016</v>
      </c>
      <c r="J188" s="43" t="s">
        <v>45</v>
      </c>
      <c r="K188" s="43" t="s">
        <v>556</v>
      </c>
      <c r="L188" s="43" t="s">
        <v>571</v>
      </c>
      <c r="M188" s="43" t="s">
        <v>133</v>
      </c>
      <c r="N188" s="43"/>
      <c r="O188" s="43">
        <v>53.6</v>
      </c>
      <c r="P188" s="43"/>
      <c r="Q188" s="43" t="s">
        <v>572</v>
      </c>
      <c r="R188" s="43" t="s">
        <v>556</v>
      </c>
      <c r="T188" s="8">
        <v>162.95</v>
      </c>
    </row>
    <row r="189" spans="1:20" ht="27">
      <c r="A189" s="7"/>
      <c r="B189" s="50" t="s">
        <v>304</v>
      </c>
      <c r="C189" s="44" t="s">
        <v>573</v>
      </c>
      <c r="D189" s="44" t="s">
        <v>574</v>
      </c>
      <c r="E189" s="45"/>
      <c r="F189" s="45"/>
      <c r="G189" s="44" t="s">
        <v>575</v>
      </c>
      <c r="H189" s="43">
        <v>2012</v>
      </c>
      <c r="I189" s="43">
        <v>2020</v>
      </c>
      <c r="J189" s="43" t="s">
        <v>45</v>
      </c>
      <c r="K189" s="43" t="s">
        <v>556</v>
      </c>
      <c r="L189" s="43" t="s">
        <v>134</v>
      </c>
      <c r="M189" s="43" t="s">
        <v>133</v>
      </c>
      <c r="N189" s="43"/>
      <c r="O189" s="43">
        <v>47.9</v>
      </c>
      <c r="P189" s="43"/>
      <c r="Q189" s="43" t="s">
        <v>134</v>
      </c>
      <c r="R189" s="43" t="s">
        <v>556</v>
      </c>
      <c r="T189" s="8">
        <v>57.93</v>
      </c>
    </row>
    <row r="190" spans="1:20" ht="67.5">
      <c r="A190" s="7"/>
      <c r="B190" s="50" t="s">
        <v>304</v>
      </c>
      <c r="C190" s="44" t="s">
        <v>576</v>
      </c>
      <c r="D190" s="44" t="s">
        <v>577</v>
      </c>
      <c r="E190" s="45"/>
      <c r="F190" s="45"/>
      <c r="G190" s="44" t="s">
        <v>578</v>
      </c>
      <c r="H190" s="43">
        <v>2013</v>
      </c>
      <c r="I190" s="43">
        <v>2024</v>
      </c>
      <c r="J190" s="43" t="s">
        <v>45</v>
      </c>
      <c r="K190" s="43" t="s">
        <v>556</v>
      </c>
      <c r="L190" s="43" t="s">
        <v>74</v>
      </c>
      <c r="M190" s="43" t="s">
        <v>133</v>
      </c>
      <c r="N190" s="43"/>
      <c r="O190" s="43">
        <v>85.59</v>
      </c>
      <c r="P190" s="43"/>
      <c r="Q190" s="43" t="s">
        <v>74</v>
      </c>
      <c r="R190" s="43" t="s">
        <v>556</v>
      </c>
      <c r="T190" s="8">
        <v>67.66</v>
      </c>
    </row>
    <row r="191" spans="1:20" ht="40.5">
      <c r="A191" s="7"/>
      <c r="B191" s="50" t="s">
        <v>304</v>
      </c>
      <c r="C191" s="44" t="s">
        <v>579</v>
      </c>
      <c r="D191" s="44" t="s">
        <v>569</v>
      </c>
      <c r="E191" s="45"/>
      <c r="F191" s="45"/>
      <c r="G191" s="44" t="s">
        <v>580</v>
      </c>
      <c r="H191" s="43">
        <v>2014</v>
      </c>
      <c r="I191" s="43">
        <v>2025</v>
      </c>
      <c r="J191" s="43" t="s">
        <v>45</v>
      </c>
      <c r="K191" s="43" t="s">
        <v>556</v>
      </c>
      <c r="L191" s="43" t="s">
        <v>557</v>
      </c>
      <c r="M191" s="43" t="s">
        <v>133</v>
      </c>
      <c r="N191" s="43"/>
      <c r="O191" s="43">
        <v>81.87</v>
      </c>
      <c r="P191" s="43"/>
      <c r="Q191" s="43" t="s">
        <v>558</v>
      </c>
      <c r="R191" s="43" t="s">
        <v>556</v>
      </c>
      <c r="T191" s="8">
        <v>60.6</v>
      </c>
    </row>
    <row r="192" spans="1:20" ht="27">
      <c r="A192" s="7"/>
      <c r="B192" s="50" t="s">
        <v>304</v>
      </c>
      <c r="C192" s="44" t="s">
        <v>581</v>
      </c>
      <c r="D192" s="44" t="s">
        <v>582</v>
      </c>
      <c r="E192" s="45"/>
      <c r="F192" s="45"/>
      <c r="G192" s="44" t="s">
        <v>305</v>
      </c>
      <c r="H192" s="43">
        <v>2011</v>
      </c>
      <c r="I192" s="43">
        <v>2013</v>
      </c>
      <c r="J192" s="43" t="s">
        <v>555</v>
      </c>
      <c r="K192" s="43" t="s">
        <v>556</v>
      </c>
      <c r="L192" s="43" t="s">
        <v>134</v>
      </c>
      <c r="M192" s="43" t="s">
        <v>80</v>
      </c>
      <c r="N192" s="43"/>
      <c r="O192" s="43">
        <v>7.87</v>
      </c>
      <c r="P192" s="43"/>
      <c r="Q192" s="43" t="s">
        <v>134</v>
      </c>
      <c r="R192" s="43" t="s">
        <v>556</v>
      </c>
      <c r="T192" s="8">
        <v>68.36</v>
      </c>
    </row>
    <row r="193" spans="1:20" ht="13.5">
      <c r="A193" s="7"/>
      <c r="B193" s="50" t="s">
        <v>304</v>
      </c>
      <c r="C193" s="44" t="s">
        <v>583</v>
      </c>
      <c r="D193" s="44" t="s">
        <v>564</v>
      </c>
      <c r="E193" s="45"/>
      <c r="F193" s="45"/>
      <c r="G193" s="44" t="s">
        <v>584</v>
      </c>
      <c r="H193" s="43"/>
      <c r="I193" s="43"/>
      <c r="J193" s="43" t="s">
        <v>141</v>
      </c>
      <c r="K193" s="43" t="s">
        <v>556</v>
      </c>
      <c r="L193" s="43" t="s">
        <v>134</v>
      </c>
      <c r="M193" s="43" t="s">
        <v>585</v>
      </c>
      <c r="N193" s="43"/>
      <c r="O193" s="43"/>
      <c r="P193" s="43"/>
      <c r="Q193" s="43" t="s">
        <v>134</v>
      </c>
      <c r="R193" s="43" t="s">
        <v>556</v>
      </c>
      <c r="T193" s="8">
        <v>6.7</v>
      </c>
    </row>
    <row r="194" spans="1:20" ht="13.5">
      <c r="A194" s="7"/>
      <c r="B194" s="50" t="s">
        <v>304</v>
      </c>
      <c r="C194" s="44" t="s">
        <v>586</v>
      </c>
      <c r="D194" s="44" t="s">
        <v>587</v>
      </c>
      <c r="E194" s="45"/>
      <c r="F194" s="45"/>
      <c r="G194" s="44" t="s">
        <v>237</v>
      </c>
      <c r="H194" s="43"/>
      <c r="I194" s="43"/>
      <c r="J194" s="43" t="s">
        <v>588</v>
      </c>
      <c r="K194" s="43" t="s">
        <v>556</v>
      </c>
      <c r="L194" s="43" t="s">
        <v>134</v>
      </c>
      <c r="M194" s="43" t="s">
        <v>133</v>
      </c>
      <c r="N194" s="43"/>
      <c r="O194" s="43"/>
      <c r="P194" s="43"/>
      <c r="Q194" s="43" t="s">
        <v>134</v>
      </c>
      <c r="R194" s="43" t="s">
        <v>556</v>
      </c>
      <c r="T194" s="8"/>
    </row>
    <row r="195" spans="1:20" ht="22.5">
      <c r="A195" s="7"/>
      <c r="B195" s="27" t="s">
        <v>351</v>
      </c>
      <c r="C195" s="7" t="s">
        <v>319</v>
      </c>
      <c r="D195" s="7"/>
      <c r="E195" s="7"/>
      <c r="F195" s="7"/>
      <c r="G195" s="27"/>
      <c r="H195" s="7">
        <v>2008</v>
      </c>
      <c r="I195" s="7">
        <v>2010</v>
      </c>
      <c r="J195" s="8"/>
      <c r="K195" s="8"/>
      <c r="L195" s="7"/>
      <c r="M195" s="8"/>
      <c r="N195" s="8"/>
      <c r="O195" s="25"/>
      <c r="P195" s="31"/>
      <c r="Q195" s="7" t="s">
        <v>156</v>
      </c>
      <c r="R195" s="7"/>
      <c r="T195" s="8"/>
    </row>
    <row r="196" spans="1:20" ht="40.5">
      <c r="A196" s="7"/>
      <c r="B196" s="36" t="s">
        <v>128</v>
      </c>
      <c r="C196" s="34" t="s">
        <v>433</v>
      </c>
      <c r="D196" s="34"/>
      <c r="E196" s="34" t="s">
        <v>434</v>
      </c>
      <c r="F196" s="34" t="s">
        <v>352</v>
      </c>
      <c r="G196" s="34" t="s">
        <v>87</v>
      </c>
      <c r="H196" s="35">
        <v>2009</v>
      </c>
      <c r="I196" s="34">
        <v>2014</v>
      </c>
      <c r="J196" s="34">
        <v>3</v>
      </c>
      <c r="K196" s="34" t="s">
        <v>168</v>
      </c>
      <c r="L196" s="34" t="s">
        <v>435</v>
      </c>
      <c r="M196" s="34" t="s">
        <v>436</v>
      </c>
      <c r="N196" s="34" t="s">
        <v>437</v>
      </c>
      <c r="O196" s="34">
        <v>1.2</v>
      </c>
      <c r="P196" s="34">
        <v>0.882</v>
      </c>
      <c r="Q196" s="34"/>
      <c r="R196" s="34" t="s">
        <v>128</v>
      </c>
      <c r="T196" s="8"/>
    </row>
    <row r="197" spans="1:20" ht="27">
      <c r="A197" s="7"/>
      <c r="B197" s="36" t="s">
        <v>128</v>
      </c>
      <c r="C197" s="34" t="s">
        <v>438</v>
      </c>
      <c r="D197" s="34"/>
      <c r="E197" s="34" t="s">
        <v>259</v>
      </c>
      <c r="F197" s="34" t="s">
        <v>352</v>
      </c>
      <c r="G197" s="34" t="s">
        <v>87</v>
      </c>
      <c r="H197" s="35">
        <v>2009</v>
      </c>
      <c r="I197" s="34">
        <v>2014</v>
      </c>
      <c r="J197" s="34" t="s">
        <v>439</v>
      </c>
      <c r="K197" s="34" t="s">
        <v>168</v>
      </c>
      <c r="L197" s="34" t="s">
        <v>435</v>
      </c>
      <c r="M197" s="34" t="s">
        <v>436</v>
      </c>
      <c r="N197" s="34" t="s">
        <v>440</v>
      </c>
      <c r="O197" s="34">
        <v>1.6</v>
      </c>
      <c r="P197" s="34">
        <v>1.176</v>
      </c>
      <c r="Q197" s="34"/>
      <c r="R197" s="34" t="s">
        <v>128</v>
      </c>
      <c r="T197" s="8"/>
    </row>
    <row r="198" spans="1:20" ht="40.5">
      <c r="A198" s="7"/>
      <c r="B198" s="36" t="s">
        <v>128</v>
      </c>
      <c r="C198" s="34" t="s">
        <v>441</v>
      </c>
      <c r="D198" s="34"/>
      <c r="E198" s="34" t="s">
        <v>442</v>
      </c>
      <c r="F198" s="34" t="s">
        <v>352</v>
      </c>
      <c r="G198" s="34" t="s">
        <v>384</v>
      </c>
      <c r="H198" s="35">
        <v>2010</v>
      </c>
      <c r="I198" s="34">
        <v>2013</v>
      </c>
      <c r="J198" s="34" t="s">
        <v>439</v>
      </c>
      <c r="K198" s="34" t="s">
        <v>191</v>
      </c>
      <c r="L198" s="34" t="s">
        <v>443</v>
      </c>
      <c r="M198" s="34" t="s">
        <v>444</v>
      </c>
      <c r="N198" s="34" t="s">
        <v>445</v>
      </c>
      <c r="O198" s="34">
        <v>3</v>
      </c>
      <c r="P198" s="34">
        <v>2.205</v>
      </c>
      <c r="Q198" s="34"/>
      <c r="R198" s="34" t="s">
        <v>128</v>
      </c>
      <c r="T198" s="8"/>
    </row>
    <row r="199" spans="1:20" ht="45">
      <c r="A199" s="7"/>
      <c r="B199" s="36" t="s">
        <v>128</v>
      </c>
      <c r="C199" s="34" t="s">
        <v>446</v>
      </c>
      <c r="D199" s="34"/>
      <c r="E199" s="34" t="s">
        <v>447</v>
      </c>
      <c r="F199" s="34" t="s">
        <v>352</v>
      </c>
      <c r="G199" s="34" t="s">
        <v>448</v>
      </c>
      <c r="H199" s="35">
        <v>2009</v>
      </c>
      <c r="I199" s="34">
        <v>2014</v>
      </c>
      <c r="J199" s="34" t="s">
        <v>439</v>
      </c>
      <c r="K199" s="34" t="s">
        <v>168</v>
      </c>
      <c r="L199" s="34" t="s">
        <v>449</v>
      </c>
      <c r="M199" s="34" t="s">
        <v>450</v>
      </c>
      <c r="N199" s="34" t="s">
        <v>447</v>
      </c>
      <c r="O199" s="34">
        <v>2</v>
      </c>
      <c r="P199" s="34">
        <v>1.47</v>
      </c>
      <c r="Q199" s="34"/>
      <c r="R199" s="34" t="s">
        <v>128</v>
      </c>
      <c r="T199" s="8" t="s">
        <v>420</v>
      </c>
    </row>
    <row r="200" spans="1:20" ht="54">
      <c r="A200" s="7"/>
      <c r="B200" s="36" t="s">
        <v>128</v>
      </c>
      <c r="C200" s="34" t="s">
        <v>451</v>
      </c>
      <c r="D200" s="34"/>
      <c r="E200" s="34" t="s">
        <v>452</v>
      </c>
      <c r="F200" s="34" t="s">
        <v>352</v>
      </c>
      <c r="G200" s="34" t="s">
        <v>432</v>
      </c>
      <c r="H200" s="35">
        <v>2012</v>
      </c>
      <c r="I200" s="34">
        <v>2014</v>
      </c>
      <c r="J200" s="34" t="s">
        <v>453</v>
      </c>
      <c r="K200" s="34" t="s">
        <v>454</v>
      </c>
      <c r="L200" s="34" t="s">
        <v>455</v>
      </c>
      <c r="M200" s="34" t="s">
        <v>456</v>
      </c>
      <c r="N200" s="34" t="s">
        <v>457</v>
      </c>
      <c r="O200" s="34">
        <v>1</v>
      </c>
      <c r="P200" s="34">
        <v>0.735</v>
      </c>
      <c r="Q200" s="34"/>
      <c r="R200" s="34" t="s">
        <v>128</v>
      </c>
      <c r="T200" s="8"/>
    </row>
    <row r="201" spans="1:20" ht="67.5">
      <c r="A201" s="7"/>
      <c r="B201" s="36" t="s">
        <v>128</v>
      </c>
      <c r="C201" s="34" t="s">
        <v>458</v>
      </c>
      <c r="D201" s="34"/>
      <c r="E201" s="34" t="s">
        <v>459</v>
      </c>
      <c r="F201" s="34" t="s">
        <v>352</v>
      </c>
      <c r="G201" s="34" t="s">
        <v>262</v>
      </c>
      <c r="H201" s="35">
        <v>2008</v>
      </c>
      <c r="I201" s="34">
        <v>2014</v>
      </c>
      <c r="J201" s="34" t="s">
        <v>453</v>
      </c>
      <c r="K201" s="34" t="s">
        <v>460</v>
      </c>
      <c r="L201" s="34" t="s">
        <v>461</v>
      </c>
      <c r="M201" s="34" t="s">
        <v>462</v>
      </c>
      <c r="N201" s="34" t="s">
        <v>463</v>
      </c>
      <c r="O201" s="34">
        <v>0.68</v>
      </c>
      <c r="P201" s="34">
        <v>0.4998</v>
      </c>
      <c r="Q201" s="34"/>
      <c r="R201" s="34" t="s">
        <v>128</v>
      </c>
      <c r="T201" s="8">
        <v>2.87</v>
      </c>
    </row>
    <row r="202" spans="1:20" ht="94.5">
      <c r="A202" s="7"/>
      <c r="B202" s="36" t="s">
        <v>128</v>
      </c>
      <c r="C202" s="34" t="s">
        <v>464</v>
      </c>
      <c r="D202" s="34"/>
      <c r="E202" s="34" t="s">
        <v>465</v>
      </c>
      <c r="F202" s="34" t="s">
        <v>482</v>
      </c>
      <c r="G202" s="34" t="s">
        <v>466</v>
      </c>
      <c r="H202" s="35">
        <v>2012</v>
      </c>
      <c r="I202" s="34">
        <v>2015</v>
      </c>
      <c r="J202" s="34" t="s">
        <v>439</v>
      </c>
      <c r="K202" s="34" t="s">
        <v>467</v>
      </c>
      <c r="L202" s="34" t="s">
        <v>468</v>
      </c>
      <c r="M202" s="34" t="s">
        <v>469</v>
      </c>
      <c r="N202" s="34" t="s">
        <v>470</v>
      </c>
      <c r="O202" s="34">
        <v>2.4</v>
      </c>
      <c r="P202" s="34">
        <v>1.764</v>
      </c>
      <c r="Q202" s="34"/>
      <c r="R202" s="34" t="s">
        <v>128</v>
      </c>
      <c r="T202" s="8" t="s">
        <v>422</v>
      </c>
    </row>
    <row r="203" spans="1:20" ht="67.5">
      <c r="A203" s="7"/>
      <c r="B203" s="36" t="s">
        <v>128</v>
      </c>
      <c r="C203" s="34" t="s">
        <v>471</v>
      </c>
      <c r="D203" s="34"/>
      <c r="E203" s="34" t="s">
        <v>472</v>
      </c>
      <c r="F203" s="34" t="s">
        <v>352</v>
      </c>
      <c r="G203" s="34" t="s">
        <v>432</v>
      </c>
      <c r="H203" s="35">
        <v>2006</v>
      </c>
      <c r="I203" s="34">
        <v>2013</v>
      </c>
      <c r="J203" s="34" t="s">
        <v>439</v>
      </c>
      <c r="K203" s="34" t="s">
        <v>460</v>
      </c>
      <c r="L203" s="34" t="s">
        <v>480</v>
      </c>
      <c r="M203" s="34" t="s">
        <v>473</v>
      </c>
      <c r="N203" s="34" t="s">
        <v>474</v>
      </c>
      <c r="O203" s="34">
        <v>0.515</v>
      </c>
      <c r="P203" s="34">
        <v>0.378525</v>
      </c>
      <c r="Q203" s="34"/>
      <c r="R203" s="34" t="s">
        <v>128</v>
      </c>
      <c r="T203" s="8" t="s">
        <v>419</v>
      </c>
    </row>
    <row r="204" spans="1:20" ht="67.5">
      <c r="A204" s="7"/>
      <c r="B204" s="36" t="s">
        <v>128</v>
      </c>
      <c r="C204" s="34" t="s">
        <v>475</v>
      </c>
      <c r="D204" s="34"/>
      <c r="E204" s="34" t="s">
        <v>472</v>
      </c>
      <c r="F204" s="34" t="s">
        <v>352</v>
      </c>
      <c r="G204" s="34" t="s">
        <v>432</v>
      </c>
      <c r="H204" s="35">
        <v>2014</v>
      </c>
      <c r="I204" s="34">
        <v>2016</v>
      </c>
      <c r="J204" s="34" t="s">
        <v>439</v>
      </c>
      <c r="K204" s="34" t="s">
        <v>460</v>
      </c>
      <c r="L204" s="34" t="s">
        <v>480</v>
      </c>
      <c r="M204" s="34" t="s">
        <v>473</v>
      </c>
      <c r="N204" s="34" t="s">
        <v>474</v>
      </c>
      <c r="O204" s="34">
        <v>0.604</v>
      </c>
      <c r="P204" s="34">
        <v>0.44394</v>
      </c>
      <c r="Q204" s="34"/>
      <c r="R204" s="34" t="s">
        <v>128</v>
      </c>
      <c r="T204" s="8"/>
    </row>
    <row r="205" spans="1:20" ht="40.5">
      <c r="A205" s="7"/>
      <c r="B205" s="36" t="s">
        <v>128</v>
      </c>
      <c r="C205" s="34" t="s">
        <v>476</v>
      </c>
      <c r="D205" s="34"/>
      <c r="E205" s="34" t="s">
        <v>477</v>
      </c>
      <c r="F205" s="34" t="s">
        <v>352</v>
      </c>
      <c r="G205" s="34" t="s">
        <v>87</v>
      </c>
      <c r="H205" s="35">
        <v>2014</v>
      </c>
      <c r="I205" s="34">
        <v>2016</v>
      </c>
      <c r="J205" s="34" t="s">
        <v>439</v>
      </c>
      <c r="K205" s="34" t="s">
        <v>460</v>
      </c>
      <c r="L205" s="34" t="s">
        <v>478</v>
      </c>
      <c r="M205" s="34" t="s">
        <v>479</v>
      </c>
      <c r="N205" s="34" t="s">
        <v>477</v>
      </c>
      <c r="O205" s="34">
        <v>0.27</v>
      </c>
      <c r="P205" s="34">
        <v>0.19845000000000002</v>
      </c>
      <c r="Q205" s="34"/>
      <c r="R205" s="34" t="s">
        <v>128</v>
      </c>
      <c r="T205" s="8" t="s">
        <v>418</v>
      </c>
    </row>
    <row r="206" spans="1:20" ht="33.75">
      <c r="A206" s="7"/>
      <c r="B206" s="27" t="s">
        <v>14</v>
      </c>
      <c r="C206" s="7" t="s">
        <v>15</v>
      </c>
      <c r="D206" s="27"/>
      <c r="E206" s="7" t="s">
        <v>16</v>
      </c>
      <c r="F206" s="7" t="s">
        <v>17</v>
      </c>
      <c r="G206" s="7" t="s">
        <v>18</v>
      </c>
      <c r="H206" s="7">
        <v>2012</v>
      </c>
      <c r="I206" s="7">
        <v>2014</v>
      </c>
      <c r="J206" s="7" t="s">
        <v>555</v>
      </c>
      <c r="K206" s="7" t="s">
        <v>19</v>
      </c>
      <c r="L206" s="7"/>
      <c r="M206" s="7" t="s">
        <v>80</v>
      </c>
      <c r="N206" s="8"/>
      <c r="O206" s="8">
        <v>0.04</v>
      </c>
      <c r="P206" s="8">
        <v>0.04</v>
      </c>
      <c r="Q206" s="8"/>
      <c r="R206" s="8" t="s">
        <v>20</v>
      </c>
      <c r="T206" s="8"/>
    </row>
    <row r="207" spans="1:20" ht="33.75">
      <c r="A207" s="7"/>
      <c r="B207" s="27" t="s">
        <v>14</v>
      </c>
      <c r="C207" s="7" t="s">
        <v>21</v>
      </c>
      <c r="D207" s="27"/>
      <c r="E207" s="7" t="s">
        <v>22</v>
      </c>
      <c r="F207" s="7" t="s">
        <v>17</v>
      </c>
      <c r="G207" s="7" t="s">
        <v>23</v>
      </c>
      <c r="H207" s="7">
        <v>2012</v>
      </c>
      <c r="I207" s="7">
        <v>2012</v>
      </c>
      <c r="J207" s="7" t="s">
        <v>555</v>
      </c>
      <c r="K207" s="7" t="s">
        <v>24</v>
      </c>
      <c r="L207" s="7"/>
      <c r="M207" s="7" t="s">
        <v>80</v>
      </c>
      <c r="N207" s="8"/>
      <c r="O207" s="8">
        <v>0.04</v>
      </c>
      <c r="P207" s="8">
        <v>0.04</v>
      </c>
      <c r="Q207" s="8"/>
      <c r="R207" s="8" t="s">
        <v>20</v>
      </c>
      <c r="T207" s="8"/>
    </row>
    <row r="208" spans="1:20" ht="146.25">
      <c r="A208" s="7"/>
      <c r="B208" s="27" t="s">
        <v>73</v>
      </c>
      <c r="C208" s="7" t="s">
        <v>412</v>
      </c>
      <c r="D208" s="7"/>
      <c r="E208" s="7" t="s">
        <v>25</v>
      </c>
      <c r="F208" s="7"/>
      <c r="G208" s="27" t="s">
        <v>404</v>
      </c>
      <c r="H208" s="7">
        <v>2010</v>
      </c>
      <c r="I208" s="7">
        <v>2014</v>
      </c>
      <c r="J208" s="8" t="s">
        <v>555</v>
      </c>
      <c r="K208" s="8" t="s">
        <v>413</v>
      </c>
      <c r="L208" s="7"/>
      <c r="M208" s="8" t="s">
        <v>80</v>
      </c>
      <c r="N208" s="8" t="s">
        <v>414</v>
      </c>
      <c r="O208" s="25">
        <v>2.63</v>
      </c>
      <c r="P208" s="31">
        <v>2.63</v>
      </c>
      <c r="Q208" s="7" t="s">
        <v>411</v>
      </c>
      <c r="R208" s="8" t="s">
        <v>20</v>
      </c>
      <c r="T208" s="8"/>
    </row>
    <row r="209" spans="1:20" ht="112.5">
      <c r="A209" s="7"/>
      <c r="B209" s="27" t="s">
        <v>73</v>
      </c>
      <c r="C209" s="7" t="s">
        <v>393</v>
      </c>
      <c r="D209" s="7"/>
      <c r="E209" s="7" t="s">
        <v>397</v>
      </c>
      <c r="F209" s="7" t="s">
        <v>26</v>
      </c>
      <c r="G209" s="27" t="s">
        <v>75</v>
      </c>
      <c r="H209" s="7">
        <v>2012</v>
      </c>
      <c r="I209" s="7">
        <v>2014</v>
      </c>
      <c r="J209" s="8" t="s">
        <v>555</v>
      </c>
      <c r="K209" s="8" t="s">
        <v>74</v>
      </c>
      <c r="L209" s="7" t="s">
        <v>74</v>
      </c>
      <c r="M209" s="8" t="s">
        <v>80</v>
      </c>
      <c r="N209" s="8" t="s">
        <v>406</v>
      </c>
      <c r="O209" s="25">
        <v>3.2</v>
      </c>
      <c r="P209" s="31">
        <v>1.4</v>
      </c>
      <c r="Q209" s="7" t="s">
        <v>408</v>
      </c>
      <c r="R209" s="8" t="s">
        <v>20</v>
      </c>
      <c r="T209" s="8">
        <v>17</v>
      </c>
    </row>
    <row r="210" spans="1:20" ht="101.25">
      <c r="A210" s="7"/>
      <c r="B210" s="27" t="s">
        <v>73</v>
      </c>
      <c r="C210" s="7" t="s">
        <v>394</v>
      </c>
      <c r="D210" s="7"/>
      <c r="E210" s="7" t="s">
        <v>398</v>
      </c>
      <c r="F210" s="7" t="s">
        <v>26</v>
      </c>
      <c r="G210" s="27" t="s">
        <v>403</v>
      </c>
      <c r="H210" s="7">
        <v>2014</v>
      </c>
      <c r="I210" s="7">
        <v>2019</v>
      </c>
      <c r="J210" s="8" t="s">
        <v>45</v>
      </c>
      <c r="K210" s="8" t="s">
        <v>74</v>
      </c>
      <c r="L210" s="7" t="s">
        <v>74</v>
      </c>
      <c r="M210" s="8" t="s">
        <v>80</v>
      </c>
      <c r="N210" s="8" t="s">
        <v>430</v>
      </c>
      <c r="O210" s="25">
        <v>8.1</v>
      </c>
      <c r="P210" s="31">
        <v>0</v>
      </c>
      <c r="Q210" s="7" t="s">
        <v>409</v>
      </c>
      <c r="R210" s="8" t="s">
        <v>20</v>
      </c>
      <c r="T210" s="8">
        <v>4</v>
      </c>
    </row>
    <row r="211" spans="1:20" ht="78.75">
      <c r="A211" s="7"/>
      <c r="B211" s="27" t="s">
        <v>73</v>
      </c>
      <c r="C211" s="7" t="s">
        <v>27</v>
      </c>
      <c r="D211" s="7"/>
      <c r="E211" s="7" t="s">
        <v>28</v>
      </c>
      <c r="F211" s="7" t="s">
        <v>26</v>
      </c>
      <c r="G211" s="27" t="s">
        <v>378</v>
      </c>
      <c r="H211" s="7">
        <v>2013</v>
      </c>
      <c r="I211" s="7">
        <v>2016</v>
      </c>
      <c r="J211" s="8" t="s">
        <v>45</v>
      </c>
      <c r="K211" s="8" t="s">
        <v>74</v>
      </c>
      <c r="L211" s="7" t="s">
        <v>74</v>
      </c>
      <c r="M211" s="8" t="s">
        <v>80</v>
      </c>
      <c r="N211" s="8" t="s">
        <v>430</v>
      </c>
      <c r="O211" s="25">
        <v>8.9</v>
      </c>
      <c r="P211" s="31">
        <v>0</v>
      </c>
      <c r="Q211" s="7" t="s">
        <v>409</v>
      </c>
      <c r="R211" s="8" t="s">
        <v>20</v>
      </c>
      <c r="T211" s="8"/>
    </row>
    <row r="212" spans="1:20" ht="146.25">
      <c r="A212" s="7"/>
      <c r="B212" s="27" t="s">
        <v>73</v>
      </c>
      <c r="C212" s="7" t="s">
        <v>395</v>
      </c>
      <c r="D212" s="7"/>
      <c r="E212" s="7" t="s">
        <v>399</v>
      </c>
      <c r="F212" s="7" t="s">
        <v>402</v>
      </c>
      <c r="G212" s="27" t="s">
        <v>378</v>
      </c>
      <c r="H212" s="7">
        <v>2011</v>
      </c>
      <c r="I212" s="7">
        <v>2016</v>
      </c>
      <c r="J212" s="8" t="s">
        <v>45</v>
      </c>
      <c r="K212" s="8" t="s">
        <v>29</v>
      </c>
      <c r="L212" s="7" t="s">
        <v>30</v>
      </c>
      <c r="M212" s="8" t="s">
        <v>80</v>
      </c>
      <c r="N212" s="8" t="s">
        <v>430</v>
      </c>
      <c r="O212" s="25">
        <v>10.2</v>
      </c>
      <c r="P212" s="31">
        <v>1.3</v>
      </c>
      <c r="Q212" s="7" t="s">
        <v>410</v>
      </c>
      <c r="R212" s="8" t="s">
        <v>20</v>
      </c>
      <c r="T212" s="8">
        <v>5.7</v>
      </c>
    </row>
    <row r="213" spans="1:20" ht="45">
      <c r="A213" s="7"/>
      <c r="B213" s="27" t="s">
        <v>73</v>
      </c>
      <c r="C213" s="7" t="s">
        <v>396</v>
      </c>
      <c r="D213" s="7"/>
      <c r="E213" s="7" t="s">
        <v>400</v>
      </c>
      <c r="F213" s="7" t="s">
        <v>401</v>
      </c>
      <c r="G213" s="27" t="s">
        <v>404</v>
      </c>
      <c r="H213" s="15">
        <v>2011</v>
      </c>
      <c r="I213" s="15">
        <v>2014</v>
      </c>
      <c r="J213" s="9" t="s">
        <v>45</v>
      </c>
      <c r="K213" s="8" t="s">
        <v>405</v>
      </c>
      <c r="L213" s="8" t="s">
        <v>31</v>
      </c>
      <c r="M213" s="8" t="s">
        <v>80</v>
      </c>
      <c r="N213" s="8" t="s">
        <v>407</v>
      </c>
      <c r="O213" s="24">
        <v>0.98</v>
      </c>
      <c r="P213" s="30">
        <v>0.33</v>
      </c>
      <c r="Q213" s="14" t="s">
        <v>411</v>
      </c>
      <c r="R213" s="8" t="s">
        <v>20</v>
      </c>
      <c r="T213" s="8"/>
    </row>
    <row r="214" spans="1:20" ht="101.25">
      <c r="A214" s="7"/>
      <c r="B214" s="27" t="s">
        <v>73</v>
      </c>
      <c r="C214" s="7" t="s">
        <v>32</v>
      </c>
      <c r="D214" s="7"/>
      <c r="E214" s="7" t="s">
        <v>33</v>
      </c>
      <c r="F214" s="7" t="s">
        <v>401</v>
      </c>
      <c r="G214" s="27" t="s">
        <v>404</v>
      </c>
      <c r="H214" s="16">
        <v>2015</v>
      </c>
      <c r="I214" s="8">
        <v>2020</v>
      </c>
      <c r="J214" s="8" t="s">
        <v>45</v>
      </c>
      <c r="K214" s="8" t="s">
        <v>34</v>
      </c>
      <c r="L214" s="8"/>
      <c r="M214" s="8" t="s">
        <v>80</v>
      </c>
      <c r="N214" s="8"/>
      <c r="O214" s="24">
        <v>4.6</v>
      </c>
      <c r="P214" s="30">
        <v>0.04</v>
      </c>
      <c r="Q214" s="14"/>
      <c r="R214" s="8" t="s">
        <v>20</v>
      </c>
      <c r="T214" s="8" t="s">
        <v>416</v>
      </c>
    </row>
    <row r="215" spans="1:20" ht="56.25">
      <c r="A215" s="7"/>
      <c r="B215" s="27" t="s">
        <v>86</v>
      </c>
      <c r="C215" s="7" t="s">
        <v>618</v>
      </c>
      <c r="D215" s="7"/>
      <c r="E215" s="7" t="s">
        <v>619</v>
      </c>
      <c r="F215" s="7" t="s">
        <v>320</v>
      </c>
      <c r="G215" s="27" t="s">
        <v>620</v>
      </c>
      <c r="H215" s="7">
        <v>2014</v>
      </c>
      <c r="I215" s="7">
        <v>2018</v>
      </c>
      <c r="J215" s="8" t="str">
        <f>J214</f>
        <v>En cours</v>
      </c>
      <c r="K215" s="8" t="s">
        <v>97</v>
      </c>
      <c r="L215" s="7" t="s">
        <v>621</v>
      </c>
      <c r="M215" s="8" t="s">
        <v>80</v>
      </c>
      <c r="N215" s="8" t="s">
        <v>622</v>
      </c>
      <c r="O215" s="25">
        <v>5</v>
      </c>
      <c r="P215" s="31">
        <v>0.3</v>
      </c>
      <c r="Q215" s="7" t="s">
        <v>623</v>
      </c>
      <c r="R215" s="7" t="str">
        <f>R217</f>
        <v>Dél UE</v>
      </c>
      <c r="T215" s="8"/>
    </row>
    <row r="216" spans="1:20" ht="45">
      <c r="A216" s="7"/>
      <c r="B216" s="27" t="s">
        <v>86</v>
      </c>
      <c r="C216" s="7" t="s">
        <v>113</v>
      </c>
      <c r="D216" s="7"/>
      <c r="E216" s="7" t="s">
        <v>624</v>
      </c>
      <c r="F216" s="7" t="str">
        <f>F215</f>
        <v>Stefano Corrado  stefano.corrado@eeas.europa.eu </v>
      </c>
      <c r="G216" s="27" t="s">
        <v>114</v>
      </c>
      <c r="H216" s="7">
        <v>2008</v>
      </c>
      <c r="I216" s="7">
        <v>2017</v>
      </c>
      <c r="J216" s="8" t="s">
        <v>45</v>
      </c>
      <c r="K216" s="8" t="s">
        <v>111</v>
      </c>
      <c r="L216" s="7" t="str">
        <f>K215</f>
        <v>Commission européenne</v>
      </c>
      <c r="M216" s="8" t="s">
        <v>115</v>
      </c>
      <c r="N216" s="8" t="s">
        <v>116</v>
      </c>
      <c r="O216" s="25">
        <f>74+10+45</f>
        <v>129</v>
      </c>
      <c r="P216" s="31">
        <v>38.46</v>
      </c>
      <c r="Q216" s="7" t="s">
        <v>117</v>
      </c>
      <c r="R216" s="7" t="str">
        <f>R215</f>
        <v>Dél UE</v>
      </c>
      <c r="T216" s="8" t="s">
        <v>35</v>
      </c>
    </row>
    <row r="217" spans="1:20" ht="33.75">
      <c r="A217" s="7"/>
      <c r="B217" s="27" t="s">
        <v>86</v>
      </c>
      <c r="C217" s="7" t="s">
        <v>95</v>
      </c>
      <c r="D217" s="7"/>
      <c r="E217" s="7" t="s">
        <v>96</v>
      </c>
      <c r="F217" s="7" t="s">
        <v>320</v>
      </c>
      <c r="G217" s="27" t="s">
        <v>87</v>
      </c>
      <c r="H217" s="7">
        <v>2009</v>
      </c>
      <c r="I217" s="7">
        <v>2015</v>
      </c>
      <c r="J217" s="8" t="s">
        <v>596</v>
      </c>
      <c r="K217" s="8" t="s">
        <v>97</v>
      </c>
      <c r="L217" s="7"/>
      <c r="M217" s="8" t="s">
        <v>80</v>
      </c>
      <c r="N217" s="8" t="s">
        <v>98</v>
      </c>
      <c r="O217" s="25">
        <v>33</v>
      </c>
      <c r="P217" s="31">
        <v>22.39</v>
      </c>
      <c r="Q217" s="7" t="s">
        <v>99</v>
      </c>
      <c r="R217" s="7" t="str">
        <f>R225</f>
        <v>Dél UE</v>
      </c>
      <c r="T217" s="8" t="s">
        <v>597</v>
      </c>
    </row>
    <row r="218" spans="1:20" ht="56.25">
      <c r="A218" s="7"/>
      <c r="B218" s="27" t="s">
        <v>86</v>
      </c>
      <c r="C218" s="7" t="s">
        <v>348</v>
      </c>
      <c r="D218" s="7"/>
      <c r="E218" s="7" t="s">
        <v>349</v>
      </c>
      <c r="F218" s="7" t="s">
        <v>94</v>
      </c>
      <c r="G218" s="27" t="s">
        <v>87</v>
      </c>
      <c r="H218" s="15">
        <v>40787</v>
      </c>
      <c r="I218" s="15">
        <v>42248</v>
      </c>
      <c r="J218" s="9" t="s">
        <v>45</v>
      </c>
      <c r="K218" s="8" t="s">
        <v>88</v>
      </c>
      <c r="L218" s="8"/>
      <c r="M218" s="8" t="s">
        <v>80</v>
      </c>
      <c r="N218" s="8" t="s">
        <v>89</v>
      </c>
      <c r="O218" s="24">
        <v>57</v>
      </c>
      <c r="P218" s="30">
        <v>24.57</v>
      </c>
      <c r="Q218" s="14" t="s">
        <v>90</v>
      </c>
      <c r="R218" s="27" t="str">
        <f>R225</f>
        <v>Dél UE</v>
      </c>
      <c r="T218" s="8" t="s">
        <v>595</v>
      </c>
    </row>
    <row r="219" spans="2:20" ht="45">
      <c r="B219" s="27" t="s">
        <v>86</v>
      </c>
      <c r="C219" s="7" t="s">
        <v>129</v>
      </c>
      <c r="D219" s="7"/>
      <c r="E219" s="7" t="s">
        <v>417</v>
      </c>
      <c r="F219" s="7" t="s">
        <v>130</v>
      </c>
      <c r="G219" s="27" t="s">
        <v>131</v>
      </c>
      <c r="H219" s="7">
        <v>2006</v>
      </c>
      <c r="I219" s="7">
        <v>2017</v>
      </c>
      <c r="J219" s="8" t="s">
        <v>45</v>
      </c>
      <c r="K219" s="8" t="s">
        <v>111</v>
      </c>
      <c r="L219" s="7" t="s">
        <v>415</v>
      </c>
      <c r="M219" s="8" t="s">
        <v>115</v>
      </c>
      <c r="N219" s="8" t="s">
        <v>132</v>
      </c>
      <c r="O219" s="25">
        <v>58</v>
      </c>
      <c r="P219" s="31"/>
      <c r="Q219" s="7" t="s">
        <v>74</v>
      </c>
      <c r="R219" s="7"/>
      <c r="T219" s="8" t="s">
        <v>617</v>
      </c>
    </row>
    <row r="220" spans="1:20" ht="45">
      <c r="A220" s="7"/>
      <c r="B220" s="27" t="s">
        <v>86</v>
      </c>
      <c r="C220" s="7" t="s">
        <v>100</v>
      </c>
      <c r="D220" s="7"/>
      <c r="E220" s="7" t="s">
        <v>101</v>
      </c>
      <c r="F220" s="7" t="s">
        <v>321</v>
      </c>
      <c r="G220" s="27" t="s">
        <v>87</v>
      </c>
      <c r="H220" s="7">
        <v>2012</v>
      </c>
      <c r="I220" s="7">
        <v>2014</v>
      </c>
      <c r="J220" s="8" t="s">
        <v>596</v>
      </c>
      <c r="K220" s="8" t="s">
        <v>102</v>
      </c>
      <c r="L220" s="7" t="s">
        <v>103</v>
      </c>
      <c r="M220" s="8" t="s">
        <v>80</v>
      </c>
      <c r="N220" s="8" t="s">
        <v>104</v>
      </c>
      <c r="O220" s="25">
        <v>1.2</v>
      </c>
      <c r="P220" s="31">
        <v>1</v>
      </c>
      <c r="Q220" s="7" t="s">
        <v>102</v>
      </c>
      <c r="R220" s="7" t="str">
        <f>R225</f>
        <v>Dél UE</v>
      </c>
      <c r="T220" s="8"/>
    </row>
    <row r="221" spans="1:20" ht="56.25">
      <c r="A221" s="7"/>
      <c r="B221" s="27" t="s">
        <v>86</v>
      </c>
      <c r="C221" s="7" t="s">
        <v>598</v>
      </c>
      <c r="D221" s="7"/>
      <c r="E221" s="7" t="s">
        <v>599</v>
      </c>
      <c r="F221" s="7" t="s">
        <v>321</v>
      </c>
      <c r="G221" s="27" t="s">
        <v>87</v>
      </c>
      <c r="H221" s="7">
        <v>2015</v>
      </c>
      <c r="I221" s="7">
        <v>2018</v>
      </c>
      <c r="J221" s="8" t="s">
        <v>45</v>
      </c>
      <c r="K221" s="8" t="s">
        <v>102</v>
      </c>
      <c r="L221" s="7" t="s">
        <v>600</v>
      </c>
      <c r="M221" s="8" t="s">
        <v>80</v>
      </c>
      <c r="N221" s="8" t="s">
        <v>104</v>
      </c>
      <c r="O221" s="25">
        <v>1.35</v>
      </c>
      <c r="P221" s="31">
        <v>0.53</v>
      </c>
      <c r="Q221" s="7" t="s">
        <v>102</v>
      </c>
      <c r="R221" s="7" t="str">
        <f>R225</f>
        <v>Dél UE</v>
      </c>
      <c r="T221" s="8"/>
    </row>
    <row r="222" spans="1:20" ht="45">
      <c r="A222" s="7"/>
      <c r="B222" s="27" t="s">
        <v>86</v>
      </c>
      <c r="C222" s="7" t="s">
        <v>626</v>
      </c>
      <c r="D222" s="7"/>
      <c r="E222" s="7" t="s">
        <v>625</v>
      </c>
      <c r="F222" s="7" t="str">
        <f>F221</f>
        <v>Stefano Corrado  stefano.corrado@eeas.europa.eu</v>
      </c>
      <c r="G222" s="27" t="s">
        <v>627</v>
      </c>
      <c r="H222" s="7">
        <v>2014</v>
      </c>
      <c r="I222" s="7">
        <v>2019</v>
      </c>
      <c r="J222" s="8" t="s">
        <v>45</v>
      </c>
      <c r="K222" s="8" t="s">
        <v>111</v>
      </c>
      <c r="L222" s="7" t="s">
        <v>121</v>
      </c>
      <c r="M222" s="8" t="s">
        <v>115</v>
      </c>
      <c r="N222" s="8" t="s">
        <v>122</v>
      </c>
      <c r="O222" s="25">
        <v>75</v>
      </c>
      <c r="P222" s="31"/>
      <c r="Q222" s="7" t="s">
        <v>111</v>
      </c>
      <c r="R222" s="7" t="s">
        <v>123</v>
      </c>
      <c r="T222" s="8" t="s">
        <v>628</v>
      </c>
    </row>
    <row r="223" spans="2:20" ht="78.75">
      <c r="B223" s="27" t="str">
        <f>B222</f>
        <v>Union europeenne</v>
      </c>
      <c r="C223" s="7" t="s">
        <v>632</v>
      </c>
      <c r="D223" s="7"/>
      <c r="E223" s="7" t="s">
        <v>630</v>
      </c>
      <c r="F223" s="7" t="str">
        <f>F222</f>
        <v>Stefano Corrado  stefano.corrado@eeas.europa.eu</v>
      </c>
      <c r="G223" s="27" t="s">
        <v>87</v>
      </c>
      <c r="H223" s="7">
        <v>2015</v>
      </c>
      <c r="I223" s="7">
        <v>2019</v>
      </c>
      <c r="J223" s="8" t="str">
        <f>J222</f>
        <v>En cours</v>
      </c>
      <c r="K223" s="8" t="s">
        <v>78</v>
      </c>
      <c r="L223" s="7" t="str">
        <f>L226</f>
        <v>Commission européenne </v>
      </c>
      <c r="M223" s="8" t="s">
        <v>629</v>
      </c>
      <c r="N223" s="8" t="str">
        <f>N222</f>
        <v>Investissement, renforcement institutionnel</v>
      </c>
      <c r="O223" s="25">
        <f>100+13.57</f>
        <v>113.57</v>
      </c>
      <c r="P223" s="31"/>
      <c r="Q223" s="7" t="s">
        <v>78</v>
      </c>
      <c r="R223" s="7" t="str">
        <f>R221</f>
        <v>Dél UE</v>
      </c>
      <c r="T223" s="8" t="s">
        <v>631</v>
      </c>
    </row>
    <row r="224" spans="1:20" ht="78.75">
      <c r="A224" s="7"/>
      <c r="B224" s="27" t="s">
        <v>86</v>
      </c>
      <c r="C224" s="7" t="s">
        <v>606</v>
      </c>
      <c r="D224" s="7" t="s">
        <v>607</v>
      </c>
      <c r="E224" s="7" t="s">
        <v>612</v>
      </c>
      <c r="F224" s="7" t="s">
        <v>321</v>
      </c>
      <c r="G224" s="27" t="s">
        <v>87</v>
      </c>
      <c r="H224" s="7">
        <v>2015</v>
      </c>
      <c r="I224" s="7">
        <v>2018</v>
      </c>
      <c r="J224" s="8" t="s">
        <v>45</v>
      </c>
      <c r="K224" s="8" t="s">
        <v>611</v>
      </c>
      <c r="L224" s="7" t="s">
        <v>609</v>
      </c>
      <c r="M224" s="8" t="s">
        <v>80</v>
      </c>
      <c r="N224" s="8" t="s">
        <v>108</v>
      </c>
      <c r="O224" s="25">
        <v>0.5</v>
      </c>
      <c r="P224" s="31">
        <v>0.24</v>
      </c>
      <c r="Q224" s="7" t="s">
        <v>608</v>
      </c>
      <c r="R224" s="7" t="str">
        <f>R226</f>
        <v>Dél UE</v>
      </c>
      <c r="T224" s="8" t="s">
        <v>610</v>
      </c>
    </row>
    <row r="225" spans="1:20" ht="45">
      <c r="A225" s="7"/>
      <c r="B225" s="27" t="s">
        <v>86</v>
      </c>
      <c r="C225" s="7" t="s">
        <v>591</v>
      </c>
      <c r="D225" s="7"/>
      <c r="E225" s="7" t="s">
        <v>589</v>
      </c>
      <c r="F225" s="7" t="s">
        <v>320</v>
      </c>
      <c r="G225" s="27" t="s">
        <v>590</v>
      </c>
      <c r="H225" s="10">
        <v>2016</v>
      </c>
      <c r="I225" s="10">
        <v>2019</v>
      </c>
      <c r="J225" s="9" t="s">
        <v>45</v>
      </c>
      <c r="K225" s="8" t="s">
        <v>88</v>
      </c>
      <c r="L225" s="8"/>
      <c r="M225" s="8" t="s">
        <v>80</v>
      </c>
      <c r="N225" s="8" t="s">
        <v>592</v>
      </c>
      <c r="O225" s="24">
        <f>T225/9</f>
        <v>0.8472222222222222</v>
      </c>
      <c r="P225" s="30"/>
      <c r="Q225" s="14" t="s">
        <v>593</v>
      </c>
      <c r="R225" s="7" t="s">
        <v>594</v>
      </c>
      <c r="T225" s="8">
        <f>6.286+1.339</f>
        <v>7.625</v>
      </c>
    </row>
    <row r="226" spans="1:20" ht="90">
      <c r="A226" s="7"/>
      <c r="B226" s="27" t="s">
        <v>86</v>
      </c>
      <c r="C226" s="7" t="s">
        <v>604</v>
      </c>
      <c r="D226" s="7"/>
      <c r="E226" s="7" t="s">
        <v>605</v>
      </c>
      <c r="F226" s="7" t="s">
        <v>321</v>
      </c>
      <c r="G226" s="27" t="s">
        <v>105</v>
      </c>
      <c r="H226" s="7">
        <v>2015</v>
      </c>
      <c r="I226" s="7">
        <v>2018</v>
      </c>
      <c r="J226" s="8" t="s">
        <v>45</v>
      </c>
      <c r="K226" s="8" t="s">
        <v>106</v>
      </c>
      <c r="L226" s="7" t="s">
        <v>88</v>
      </c>
      <c r="M226" s="8" t="s">
        <v>80</v>
      </c>
      <c r="N226" s="8" t="s">
        <v>107</v>
      </c>
      <c r="O226" s="25">
        <f>T226/9</f>
        <v>0.33322222222222225</v>
      </c>
      <c r="P226" s="31"/>
      <c r="Q226" s="7" t="str">
        <f>K226</f>
        <v>PNUE</v>
      </c>
      <c r="R226" s="7" t="str">
        <f>R225</f>
        <v>Dél UE</v>
      </c>
      <c r="T226" s="8">
        <v>2.999</v>
      </c>
    </row>
    <row r="227" spans="2:20" ht="78.75">
      <c r="B227" s="27" t="s">
        <v>86</v>
      </c>
      <c r="C227" s="7" t="s">
        <v>118</v>
      </c>
      <c r="D227" s="7"/>
      <c r="E227" s="7" t="s">
        <v>119</v>
      </c>
      <c r="F227" s="7" t="s">
        <v>613</v>
      </c>
      <c r="G227" s="27" t="s">
        <v>105</v>
      </c>
      <c r="H227" s="7">
        <v>2013</v>
      </c>
      <c r="I227" s="7">
        <v>2017</v>
      </c>
      <c r="J227" s="8" t="s">
        <v>45</v>
      </c>
      <c r="K227" s="8" t="s">
        <v>97</v>
      </c>
      <c r="L227" s="7" t="s">
        <v>120</v>
      </c>
      <c r="M227" s="8" t="s">
        <v>80</v>
      </c>
      <c r="N227" s="8" t="s">
        <v>614</v>
      </c>
      <c r="O227" s="25">
        <f>T227/9</f>
        <v>1.9877777777777779</v>
      </c>
      <c r="P227" s="31"/>
      <c r="Q227" s="7" t="s">
        <v>615</v>
      </c>
      <c r="R227" s="7" t="str">
        <f>R225</f>
        <v>Dél UE</v>
      </c>
      <c r="T227" s="8">
        <v>17.89</v>
      </c>
    </row>
    <row r="228" spans="2:20" ht="45">
      <c r="B228" s="27" t="s">
        <v>86</v>
      </c>
      <c r="C228" s="7" t="s">
        <v>601</v>
      </c>
      <c r="D228" s="7"/>
      <c r="E228" s="7" t="s">
        <v>602</v>
      </c>
      <c r="F228" s="7" t="e">
        <f>#REF!</f>
        <v>#REF!</v>
      </c>
      <c r="G228" s="27" t="s">
        <v>105</v>
      </c>
      <c r="H228" s="7">
        <v>2016</v>
      </c>
      <c r="I228" s="7">
        <v>2020</v>
      </c>
      <c r="J228" s="8" t="s">
        <v>45</v>
      </c>
      <c r="K228" s="8" t="s">
        <v>126</v>
      </c>
      <c r="L228" s="7" t="s">
        <v>97</v>
      </c>
      <c r="M228" s="8" t="s">
        <v>80</v>
      </c>
      <c r="N228" s="8" t="s">
        <v>125</v>
      </c>
      <c r="O228" s="25">
        <f>4.21/9</f>
        <v>0.4677777777777778</v>
      </c>
      <c r="P228" s="31"/>
      <c r="Q228" s="7" t="s">
        <v>127</v>
      </c>
      <c r="R228" s="7"/>
      <c r="T228" s="8" t="s">
        <v>603</v>
      </c>
    </row>
    <row r="229" spans="2:20" ht="22.5">
      <c r="B229" s="27" t="s">
        <v>86</v>
      </c>
      <c r="C229" s="7" t="s">
        <v>481</v>
      </c>
      <c r="D229" s="7"/>
      <c r="E229" s="7"/>
      <c r="F229" s="7" t="s">
        <v>352</v>
      </c>
      <c r="G229" s="27" t="s">
        <v>105</v>
      </c>
      <c r="H229" s="7">
        <v>2013</v>
      </c>
      <c r="I229" s="7">
        <v>2015</v>
      </c>
      <c r="J229" s="8" t="s">
        <v>45</v>
      </c>
      <c r="K229" s="8" t="s">
        <v>128</v>
      </c>
      <c r="L229" s="7" t="s">
        <v>97</v>
      </c>
      <c r="M229" s="8" t="s">
        <v>80</v>
      </c>
      <c r="N229" s="8" t="s">
        <v>108</v>
      </c>
      <c r="O229" s="25">
        <v>0.15</v>
      </c>
      <c r="P229" s="31"/>
      <c r="Q229" s="7" t="s">
        <v>128</v>
      </c>
      <c r="R229" s="7"/>
      <c r="T229" s="8" t="s">
        <v>616</v>
      </c>
    </row>
    <row r="230" spans="1:20" ht="33.75">
      <c r="A230" s="42"/>
      <c r="B230" s="27" t="s">
        <v>86</v>
      </c>
      <c r="C230" s="7" t="s">
        <v>135</v>
      </c>
      <c r="D230" s="7"/>
      <c r="E230" s="7" t="s">
        <v>136</v>
      </c>
      <c r="F230" s="7" t="str">
        <f>F227</f>
        <v>Nicola.Di-Pietrantonio@ec.europa.eu</v>
      </c>
      <c r="G230" s="27" t="s">
        <v>105</v>
      </c>
      <c r="H230" s="7">
        <v>2013</v>
      </c>
      <c r="I230" s="7">
        <v>2016</v>
      </c>
      <c r="J230" s="8" t="s">
        <v>45</v>
      </c>
      <c r="K230" s="8" t="s">
        <v>97</v>
      </c>
      <c r="L230" s="7"/>
      <c r="M230" s="8" t="s">
        <v>80</v>
      </c>
      <c r="N230" s="8" t="s">
        <v>109</v>
      </c>
      <c r="O230" s="25">
        <f>T230/8</f>
        <v>0.624875</v>
      </c>
      <c r="P230" s="31"/>
      <c r="Q230" s="7" t="s">
        <v>110</v>
      </c>
      <c r="R230" s="7" t="s">
        <v>137</v>
      </c>
      <c r="S230" s="46"/>
      <c r="T230" s="8">
        <v>4.999</v>
      </c>
    </row>
    <row r="231" spans="2:20" ht="13.5">
      <c r="B231" s="23"/>
      <c r="C231" s="17"/>
      <c r="D231" s="17"/>
      <c r="E231" s="17"/>
      <c r="F231" s="17"/>
      <c r="G231" s="17"/>
      <c r="H231" s="17"/>
      <c r="I231" s="17"/>
      <c r="J231" s="17"/>
      <c r="K231" s="17"/>
      <c r="L231" s="17"/>
      <c r="M231" s="17"/>
      <c r="N231" s="17"/>
      <c r="O231" s="17"/>
      <c r="P231" s="17"/>
      <c r="Q231" s="17"/>
      <c r="R231" s="17"/>
      <c r="T231" s="17"/>
    </row>
  </sheetData>
  <sheetProtection/>
  <autoFilter ref="B1:R226">
    <sortState ref="B2:R231">
      <sortCondition sortBy="value" ref="B2:B231"/>
    </sortState>
  </autoFilter>
  <mergeCells count="4">
    <mergeCell ref="B58:B59"/>
    <mergeCell ref="C58:C59"/>
    <mergeCell ref="A61:A62"/>
    <mergeCell ref="B61:B62"/>
  </mergeCells>
  <hyperlinks>
    <hyperlink ref="R87" r:id="rId1" display="www.gwp.org/wacdep"/>
    <hyperlink ref="F220" r:id="rId2" display="mailto:stefano.corrado@eeas.europa.eu"/>
    <hyperlink ref="F226" r:id="rId3" display="mailto:stefano.corrado@eeas.europa.eu"/>
    <hyperlink ref="F224" r:id="rId4" display="mailto:stefano.corrado@eeas.europa.eu"/>
    <hyperlink ref="F216" r:id="rId5" display="mailto:i.vangrunderbeeck@eib.org"/>
    <hyperlink ref="F227" r:id="rId6" display="Nicola.Di-Pietrantonio@ec.europa.eu"/>
    <hyperlink ref="F222" r:id="rId7" display="mailto:m.scatasta@eib.org"/>
    <hyperlink ref="R222" r:id="rId8" display="http://www.mehsip-ppif.eu/"/>
    <hyperlink ref="F219" r:id="rId9" display="mailto:l.dumas@eib.org"/>
    <hyperlink ref="F230" r:id="rId10" display="mailto:Stephane.Halgand@ec.europa.eu"/>
    <hyperlink ref="R230" r:id="rId11" display="http://enpi-info.eu/mainmed.php?id=442&amp;id_type=10"/>
    <hyperlink ref="F173" r:id="rId12" display="francois.decharette@dgtresor.gouv.fr"/>
    <hyperlink ref="F176:F179" r:id="rId13" display="francois.decharette@dgtresor.gouv.fr"/>
    <hyperlink ref="F217" r:id="rId14" display="mailto:stefano.corrado@eeas.europa.eu"/>
    <hyperlink ref="F218" r:id="rId15" display="denis.pommier@eeas.europa.eeu"/>
    <hyperlink ref="F225" r:id="rId16" display="mailto:stefano.corrado@eeas.europa.eu"/>
    <hyperlink ref="F215" r:id="rId17" display="mailto:stefano.corrado@eeas.europa.eu"/>
    <hyperlink ref="F33" r:id="rId18" display="christine.greve@kfw.de"/>
    <hyperlink ref="F40" r:id="rId19" display="christine.greve@kfw.de"/>
    <hyperlink ref="F211" r:id="rId20" display="karima.kefi@eda.admin.ch"/>
    <hyperlink ref="F210" r:id="rId21" display="karima.kefi@eda.admin.ch"/>
    <hyperlink ref="F214" r:id="rId22" display="nejla.ghachem@eda.admin.ch "/>
    <hyperlink ref="F206" r:id="rId23" display="Souhaib.khayati@eda.admin.ch"/>
    <hyperlink ref="F213" r:id="rId24" display="nejla.ghachem@eda.admin.ch "/>
  </hyperlinks>
  <printOptions gridLines="1"/>
  <pageMargins left="0.15748031496062992" right="0.15748031496062992" top="0.5511811023622047" bottom="0.4724409448818898" header="0.4330708661417323" footer="0.31496062992125984"/>
  <pageSetup fitToHeight="44" fitToWidth="1" horizontalDpi="600" verticalDpi="600" orientation="landscape" paperSize="9" scale="56" r:id="rId27"/>
  <headerFooter alignWithMargins="0">
    <oddHeader>&amp;LGroupes de Travail Eau et Environnement &amp;CMATRICE DES PROJETS DE COOPERATION DANS LE DOMAINE DE L'EAU ET DE L'ENVIRONNEMENT EN TUNISIE</oddHeader>
    <oddFooter>&amp;L&amp;D&amp;R&amp;P / &amp;N</oddFooter>
  </headerFooter>
  <legacyDrawing r:id="rId2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Database Search Results</dc:title>
  <dc:subject/>
  <dc:creator>Barbie</dc:creator>
  <cp:keywords/>
  <dc:description/>
  <cp:lastModifiedBy>sate</cp:lastModifiedBy>
  <cp:lastPrinted>2014-02-26T15:30:24Z</cp:lastPrinted>
  <dcterms:created xsi:type="dcterms:W3CDTF">2006-09-16T09:38:09Z</dcterms:created>
  <dcterms:modified xsi:type="dcterms:W3CDTF">2016-07-19T08:39:01Z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